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5" yWindow="1530" windowWidth="16245" windowHeight="9405"/>
  </bookViews>
  <sheets>
    <sheet name="PVE autom. berekenen" sheetId="4" r:id="rId1"/>
    <sheet name="PVE print leeg" sheetId="14" r:id="rId2"/>
    <sheet name="Bruto Terreinoppervlak" sheetId="10" r:id="rId3"/>
    <sheet name="relatieschema leeg" sheetId="12" r:id="rId4"/>
    <sheet name="relatieschema voorbeeld" sheetId="13" r:id="rId5"/>
  </sheets>
  <definedNames>
    <definedName name="_xlnm.Print_Area" localSheetId="0">'PVE autom. berekenen'!$A$1:$K$49</definedName>
    <definedName name="_xlnm.Print_Area" localSheetId="1">'PVE print leeg'!$A$1:$K$49</definedName>
  </definedNames>
  <calcPr calcId="145621" concurrentCalc="0"/>
</workbook>
</file>

<file path=xl/calcChain.xml><?xml version="1.0" encoding="utf-8"?>
<calcChain xmlns="http://schemas.openxmlformats.org/spreadsheetml/2006/main">
  <c r="D8" i="14" l="1"/>
  <c r="D7" i="14"/>
  <c r="D6" i="14"/>
  <c r="D5" i="14"/>
  <c r="D4" i="14"/>
  <c r="D23" i="4"/>
  <c r="D7" i="10"/>
  <c r="D6" i="10"/>
  <c r="D4" i="10"/>
  <c r="D3" i="10"/>
  <c r="D13" i="10"/>
  <c r="J20" i="4"/>
  <c r="B40" i="4"/>
  <c r="J33" i="4"/>
  <c r="H23" i="4"/>
  <c r="H16" i="4"/>
  <c r="H15" i="4"/>
  <c r="H14" i="4"/>
  <c r="D8" i="4"/>
  <c r="H8" i="4"/>
  <c r="D7" i="4"/>
  <c r="H7" i="4"/>
  <c r="D6" i="4"/>
  <c r="H6" i="4"/>
  <c r="D5" i="4"/>
  <c r="H5" i="4"/>
  <c r="D4" i="4"/>
  <c r="H4" i="4"/>
  <c r="B13" i="4"/>
  <c r="J24" i="4"/>
  <c r="B41" i="4"/>
  <c r="H9" i="4"/>
  <c r="B38" i="4"/>
  <c r="D13" i="4"/>
  <c r="H13" i="4"/>
  <c r="J17" i="4"/>
  <c r="B39" i="4"/>
  <c r="J35" i="4"/>
  <c r="J45" i="4"/>
  <c r="J46" i="4"/>
  <c r="J48" i="4"/>
  <c r="J49" i="4"/>
</calcChain>
</file>

<file path=xl/sharedStrings.xml><?xml version="1.0" encoding="utf-8"?>
<sst xmlns="http://schemas.openxmlformats.org/spreadsheetml/2006/main" count="245" uniqueCount="105">
  <si>
    <t>bevers</t>
  </si>
  <si>
    <t>welpen</t>
  </si>
  <si>
    <t>scouts</t>
  </si>
  <si>
    <t>explorers</t>
  </si>
  <si>
    <t>roverscouts</t>
  </si>
  <si>
    <t>leiding</t>
  </si>
  <si>
    <t>totaal</t>
  </si>
  <si>
    <t>toiletten</t>
  </si>
  <si>
    <t>werkkast</t>
  </si>
  <si>
    <t>m2</t>
  </si>
  <si>
    <t>KEUKEN</t>
  </si>
  <si>
    <t>totaal sanitair</t>
  </si>
  <si>
    <t>BVO = ((NOV + NOS + NOK) x TVI + NOB) x TC</t>
  </si>
  <si>
    <t>douches</t>
  </si>
  <si>
    <t>miva</t>
  </si>
  <si>
    <t>toilet</t>
  </si>
  <si>
    <t>keuken</t>
  </si>
  <si>
    <t>ruimte kader</t>
  </si>
  <si>
    <t>NOV</t>
  </si>
  <si>
    <t>NOS</t>
  </si>
  <si>
    <t>NOK</t>
  </si>
  <si>
    <t>NOB</t>
  </si>
  <si>
    <t>jeugd</t>
  </si>
  <si>
    <t>GROEPSRUIMTEN</t>
  </si>
  <si>
    <t>aant. speltakken</t>
  </si>
  <si>
    <t>SANITAIR</t>
  </si>
  <si>
    <r>
      <t xml:space="preserve">toiletten </t>
    </r>
    <r>
      <rPr>
        <sz val="9"/>
        <color theme="1"/>
        <rFont val="Calibri"/>
        <family val="2"/>
        <scheme val="minor"/>
      </rPr>
      <t>(1 op 30 pers.)</t>
    </r>
  </si>
  <si>
    <t>/30 =</t>
  </si>
  <si>
    <t>totaal groepsruimten</t>
  </si>
  <si>
    <t>BERGING</t>
  </si>
  <si>
    <t>20 m3 / spt</t>
  </si>
  <si>
    <t>x 3 =</t>
  </si>
  <si>
    <t>x 4 =</t>
  </si>
  <si>
    <t>x 2 =</t>
  </si>
  <si>
    <t>minimaal 16 m2</t>
  </si>
  <si>
    <t>totaal berging</t>
  </si>
  <si>
    <t>TVI = 20%</t>
  </si>
  <si>
    <t>TC = 10%</t>
  </si>
  <si>
    <t>BEREKENING BRUTO VLOEROPPERVLAK</t>
  </si>
  <si>
    <t>netto ruimtes</t>
  </si>
  <si>
    <t>netto sanitair</t>
  </si>
  <si>
    <t>netto keuken</t>
  </si>
  <si>
    <t>netto berging</t>
  </si>
  <si>
    <t>toeslag verkeersruimte en installaties</t>
  </si>
  <si>
    <t>toeslag voor constructie</t>
  </si>
  <si>
    <t>totaal netto ruimte</t>
  </si>
  <si>
    <t>m3</t>
  </si>
  <si>
    <t>euro</t>
  </si>
  <si>
    <t>beschikbaar budget</t>
  </si>
  <si>
    <t>prijs / m3</t>
  </si>
  <si>
    <t>prijs / m2</t>
  </si>
  <si>
    <t>GROEP VOLGENS NORMEN SN</t>
  </si>
  <si>
    <t>inhoud (bij 3m vloer-vloerhoogte)</t>
  </si>
  <si>
    <t>m2*</t>
  </si>
  <si>
    <t>**eigen keuze, mogelijk dubbel gebruik van ruimtes</t>
  </si>
  <si>
    <t>m2**</t>
  </si>
  <si>
    <t>* bij 1 lokaal per speltak</t>
  </si>
  <si>
    <t>aantal leden per speltak</t>
  </si>
  <si>
    <t>aantal</t>
  </si>
  <si>
    <t>bergruimte algemeen / speltak</t>
  </si>
  <si>
    <t>EXTRA RUIMTEN</t>
  </si>
  <si>
    <t>totaal extra ruimten</t>
  </si>
  <si>
    <t>reken als stapelhoogte stelling/kast 2,3 m</t>
  </si>
  <si>
    <t>speltakken x 20 / 2,3 =</t>
  </si>
  <si>
    <t>totaal opp.</t>
  </si>
  <si>
    <t>BTO = ((OS + OK + OB + OF + OP) x TV + BO) x TI x TA</t>
  </si>
  <si>
    <t>OS = oppervlakte van het speelterrein (zie 5.1.11)</t>
  </si>
  <si>
    <t>OK = oppervlakte voor een kampvuurkuil (zie 5.2.11)</t>
  </si>
  <si>
    <t>OB = oppervlakte voor buitenopslagruimte (zie 5.3.11)</t>
  </si>
  <si>
    <t>OF = oppervlakte voor een fietsenstalling (zie 5.4.11)</t>
  </si>
  <si>
    <t>OP = oppervlakte voor parkeerplaatsen op eigen terrein (zie 5.5.11)</t>
  </si>
  <si>
    <t>TV = een toeslag voor verkeersruimte: 30%</t>
  </si>
  <si>
    <t>TI = een toeslag voor inpassingverlies: 20%</t>
  </si>
  <si>
    <t>TA = een toeslag voor afrastering 5%</t>
  </si>
  <si>
    <t>300 m2 / speltak</t>
  </si>
  <si>
    <t>1 m2 / persoon</t>
  </si>
  <si>
    <t>minimaal 30m2</t>
  </si>
  <si>
    <t>20 m2 / speltak</t>
  </si>
  <si>
    <t>BVO = het bebouwd oppervlak van het gebouw (zie 4.8)</t>
  </si>
  <si>
    <t>BVO-berekening</t>
  </si>
  <si>
    <t>=</t>
  </si>
  <si>
    <t>12,5m2 / plaats</t>
  </si>
  <si>
    <t>Relatieschema: Scoutinggebouw</t>
  </si>
  <si>
    <t>O</t>
  </si>
  <si>
    <t>Ongewenst</t>
  </si>
  <si>
    <t>I</t>
  </si>
  <si>
    <t>Intensief</t>
  </si>
  <si>
    <t>R</t>
  </si>
  <si>
    <t>Relationeel</t>
  </si>
  <si>
    <t>G</t>
  </si>
  <si>
    <t>Geen relatie</t>
  </si>
  <si>
    <t>afgerond/gekozen</t>
  </si>
  <si>
    <t>overige ruimten</t>
  </si>
  <si>
    <t>x</t>
  </si>
  <si>
    <t>oppervlak p.p.</t>
  </si>
  <si>
    <t>vuistregel: kies een oppervlak p.p. tussen de 2 en 2,5 m2. Bij vaste subgroephoeken: advies = 2,5 m2</t>
  </si>
  <si>
    <t>roverscoutslokaal</t>
  </si>
  <si>
    <t>explorerlokaal</t>
  </si>
  <si>
    <t>scoutslokaal</t>
  </si>
  <si>
    <t>welpenlokaal</t>
  </si>
  <si>
    <t>beverlokaal</t>
  </si>
  <si>
    <t>doucheruimte</t>
  </si>
  <si>
    <t>hal</t>
  </si>
  <si>
    <t>algemene ruimte leiding</t>
  </si>
  <si>
    <t>opslagruimte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</si>
</sst>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* #,##0.0_ ;_ * \-#,##0.0_ ;_ * &quot;-&quot;?_ ;_ @_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u/>
      <sz val="11"/>
      <color rgb="FFEE7F0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" xfId="0" quotePrefix="1" applyBorder="1" applyAlignment="1">
      <alignment horizontal="left"/>
    </xf>
    <xf numFmtId="0" fontId="0" fillId="0" borderId="10" xfId="0" quotePrefix="1" applyBorder="1" applyAlignment="1">
      <alignment horizontal="right"/>
    </xf>
    <xf numFmtId="0" fontId="2" fillId="0" borderId="0" xfId="0" applyFont="1" applyFill="1" applyBorder="1"/>
    <xf numFmtId="0" fontId="4" fillId="0" borderId="3" xfId="0" applyFont="1" applyBorder="1"/>
    <xf numFmtId="0" fontId="0" fillId="0" borderId="12" xfId="0" quotePrefix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quotePrefix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0" fillId="0" borderId="16" xfId="0" applyBorder="1"/>
    <xf numFmtId="0" fontId="0" fillId="0" borderId="30" xfId="0" applyBorder="1"/>
    <xf numFmtId="0" fontId="0" fillId="0" borderId="30" xfId="0" applyBorder="1" applyAlignment="1">
      <alignment horizontal="right"/>
    </xf>
    <xf numFmtId="164" fontId="0" fillId="0" borderId="30" xfId="0" applyNumberFormat="1" applyBorder="1"/>
    <xf numFmtId="0" fontId="0" fillId="0" borderId="29" xfId="0" applyBorder="1"/>
    <xf numFmtId="0" fontId="0" fillId="2" borderId="18" xfId="0" applyFill="1" applyBorder="1"/>
    <xf numFmtId="0" fontId="0" fillId="3" borderId="16" xfId="0" applyFill="1" applyBorder="1"/>
    <xf numFmtId="0" fontId="0" fillId="3" borderId="18" xfId="0" applyFill="1" applyBorder="1"/>
    <xf numFmtId="0" fontId="0" fillId="4" borderId="16" xfId="0" applyFill="1" applyBorder="1"/>
    <xf numFmtId="0" fontId="0" fillId="4" borderId="18" xfId="0" applyFill="1" applyBorder="1"/>
    <xf numFmtId="0" fontId="0" fillId="5" borderId="18" xfId="0" applyFill="1" applyBorder="1"/>
    <xf numFmtId="0" fontId="0" fillId="4" borderId="7" xfId="0" applyFill="1" applyBorder="1"/>
    <xf numFmtId="0" fontId="0" fillId="3" borderId="8" xfId="0" applyFill="1" applyBorder="1"/>
    <xf numFmtId="0" fontId="0" fillId="2" borderId="8" xfId="0" applyFill="1" applyBorder="1"/>
    <xf numFmtId="164" fontId="0" fillId="5" borderId="9" xfId="0" applyNumberFormat="1" applyFill="1" applyBorder="1"/>
    <xf numFmtId="0" fontId="0" fillId="5" borderId="9" xfId="0" applyFill="1" applyBorder="1"/>
    <xf numFmtId="0" fontId="0" fillId="0" borderId="0" xfId="0" applyNumberFormat="1"/>
    <xf numFmtId="164" fontId="0" fillId="0" borderId="0" xfId="0" applyNumberFormat="1" applyBorder="1"/>
    <xf numFmtId="0" fontId="0" fillId="0" borderId="22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2" fillId="0" borderId="30" xfId="0" applyFont="1" applyBorder="1"/>
    <xf numFmtId="0" fontId="2" fillId="0" borderId="30" xfId="0" applyFont="1" applyFill="1" applyBorder="1"/>
    <xf numFmtId="0" fontId="3" fillId="0" borderId="19" xfId="0" applyFont="1" applyBorder="1"/>
    <xf numFmtId="1" fontId="0" fillId="0" borderId="4" xfId="0" applyNumberFormat="1" applyFont="1" applyBorder="1" applyAlignment="1">
      <alignment horizontal="right"/>
    </xf>
    <xf numFmtId="164" fontId="0" fillId="0" borderId="14" xfId="0" applyNumberFormat="1" applyBorder="1"/>
    <xf numFmtId="164" fontId="0" fillId="5" borderId="16" xfId="0" applyNumberFormat="1" applyFill="1" applyBorder="1"/>
    <xf numFmtId="0" fontId="3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165" fontId="0" fillId="0" borderId="0" xfId="0" applyNumberFormat="1"/>
    <xf numFmtId="0" fontId="5" fillId="0" borderId="0" xfId="0" applyFont="1" applyAlignment="1">
      <alignment vertical="top"/>
    </xf>
    <xf numFmtId="0" fontId="0" fillId="0" borderId="32" xfId="0" applyBorder="1"/>
    <xf numFmtId="0" fontId="0" fillId="0" borderId="5" xfId="0" quotePrefix="1" applyBorder="1" applyAlignment="1">
      <alignment horizontal="right"/>
    </xf>
    <xf numFmtId="0" fontId="0" fillId="2" borderId="17" xfId="0" applyFill="1" applyBorder="1"/>
    <xf numFmtId="165" fontId="0" fillId="6" borderId="0" xfId="0" applyNumberFormat="1" applyFill="1"/>
    <xf numFmtId="0" fontId="0" fillId="6" borderId="3" xfId="0" applyFill="1" applyBorder="1"/>
    <xf numFmtId="0" fontId="0" fillId="4" borderId="10" xfId="0" applyFill="1" applyBorder="1"/>
    <xf numFmtId="0" fontId="0" fillId="4" borderId="11" xfId="0" applyFill="1" applyBorder="1"/>
    <xf numFmtId="0" fontId="1" fillId="4" borderId="16" xfId="0" applyFont="1" applyFill="1" applyBorder="1"/>
    <xf numFmtId="0" fontId="0" fillId="4" borderId="17" xfId="0" applyFill="1" applyBorder="1"/>
    <xf numFmtId="0" fontId="3" fillId="4" borderId="17" xfId="0" applyFont="1" applyFill="1" applyBorder="1"/>
    <xf numFmtId="0" fontId="0" fillId="4" borderId="17" xfId="0" applyFill="1" applyBorder="1" applyAlignment="1">
      <alignment horizontal="right"/>
    </xf>
    <xf numFmtId="0" fontId="3" fillId="4" borderId="18" xfId="0" applyFont="1" applyFill="1" applyBorder="1" applyAlignment="1">
      <alignment horizontal="right"/>
    </xf>
    <xf numFmtId="0" fontId="1" fillId="3" borderId="16" xfId="0" applyFont="1" applyFill="1" applyBorder="1"/>
    <xf numFmtId="0" fontId="0" fillId="3" borderId="17" xfId="0" applyFill="1" applyBorder="1"/>
    <xf numFmtId="0" fontId="3" fillId="3" borderId="17" xfId="0" applyFont="1" applyFill="1" applyBorder="1"/>
    <xf numFmtId="0" fontId="0" fillId="3" borderId="17" xfId="0" applyFill="1" applyBorder="1" applyAlignment="1">
      <alignment horizontal="right"/>
    </xf>
    <xf numFmtId="0" fontId="3" fillId="3" borderId="18" xfId="0" applyFont="1" applyFill="1" applyBorder="1" applyAlignment="1">
      <alignment horizontal="right"/>
    </xf>
    <xf numFmtId="0" fontId="0" fillId="2" borderId="17" xfId="0" applyFont="1" applyFill="1" applyBorder="1"/>
    <xf numFmtId="0" fontId="0" fillId="2" borderId="17" xfId="0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1" fillId="2" borderId="16" xfId="0" applyFont="1" applyFill="1" applyBorder="1"/>
    <xf numFmtId="0" fontId="0" fillId="7" borderId="17" xfId="0" applyFill="1" applyBorder="1"/>
    <xf numFmtId="0" fontId="1" fillId="5" borderId="16" xfId="0" applyFont="1" applyFill="1" applyBorder="1"/>
    <xf numFmtId="0" fontId="0" fillId="5" borderId="17" xfId="0" applyFill="1" applyBorder="1"/>
    <xf numFmtId="0" fontId="3" fillId="5" borderId="17" xfId="0" applyFont="1" applyFill="1" applyBorder="1"/>
    <xf numFmtId="0" fontId="0" fillId="5" borderId="17" xfId="0" applyFill="1" applyBorder="1" applyAlignment="1">
      <alignment horizontal="right"/>
    </xf>
    <xf numFmtId="0" fontId="3" fillId="5" borderId="18" xfId="0" applyFont="1" applyFill="1" applyBorder="1" applyAlignment="1">
      <alignment horizontal="right"/>
    </xf>
    <xf numFmtId="164" fontId="0" fillId="7" borderId="16" xfId="0" applyNumberFormat="1" applyFill="1" applyBorder="1"/>
    <xf numFmtId="0" fontId="0" fillId="7" borderId="18" xfId="0" applyFill="1" applyBorder="1"/>
    <xf numFmtId="0" fontId="0" fillId="7" borderId="16" xfId="0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4" fillId="0" borderId="27" xfId="0" applyFont="1" applyBorder="1" applyAlignment="1">
      <alignment horizontal="left"/>
    </xf>
    <xf numFmtId="0" fontId="6" fillId="6" borderId="22" xfId="0" applyFont="1" applyFill="1" applyBorder="1"/>
    <xf numFmtId="0" fontId="6" fillId="6" borderId="2" xfId="0" applyFont="1" applyFill="1" applyBorder="1"/>
    <xf numFmtId="0" fontId="6" fillId="6" borderId="12" xfId="0" applyFont="1" applyFill="1" applyBorder="1"/>
    <xf numFmtId="0" fontId="6" fillId="6" borderId="3" xfId="0" applyFont="1" applyFill="1" applyBorder="1"/>
    <xf numFmtId="0" fontId="6" fillId="6" borderId="14" xfId="0" applyFont="1" applyFill="1" applyBorder="1"/>
    <xf numFmtId="0" fontId="6" fillId="6" borderId="5" xfId="0" applyFont="1" applyFill="1" applyBorder="1"/>
    <xf numFmtId="0" fontId="6" fillId="6" borderId="6" xfId="0" applyFont="1" applyFill="1" applyBorder="1"/>
    <xf numFmtId="0" fontId="6" fillId="6" borderId="31" xfId="0" applyFont="1" applyFill="1" applyBorder="1"/>
    <xf numFmtId="0" fontId="6" fillId="6" borderId="16" xfId="0" applyFont="1" applyFill="1" applyBorder="1"/>
    <xf numFmtId="1" fontId="0" fillId="6" borderId="4" xfId="0" applyNumberFormat="1" applyFont="1" applyFill="1" applyBorder="1" applyAlignment="1">
      <alignment horizontal="right"/>
    </xf>
    <xf numFmtId="164" fontId="0" fillId="2" borderId="16" xfId="0" applyNumberFormat="1" applyFill="1" applyBorder="1"/>
    <xf numFmtId="164" fontId="6" fillId="6" borderId="14" xfId="0" applyNumberFormat="1" applyFont="1" applyFill="1" applyBorder="1"/>
    <xf numFmtId="0" fontId="4" fillId="0" borderId="17" xfId="0" applyFont="1" applyBorder="1"/>
    <xf numFmtId="0" fontId="0" fillId="0" borderId="36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27" xfId="0" applyBorder="1" applyAlignment="1">
      <alignment horizontal="left"/>
    </xf>
    <xf numFmtId="164" fontId="0" fillId="5" borderId="8" xfId="0" applyNumberFormat="1" applyFill="1" applyBorder="1"/>
    <xf numFmtId="0" fontId="0" fillId="8" borderId="8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4" borderId="37" xfId="0" applyFill="1" applyBorder="1"/>
    <xf numFmtId="0" fontId="3" fillId="4" borderId="11" xfId="0" applyFont="1" applyFill="1" applyBorder="1"/>
    <xf numFmtId="0" fontId="0" fillId="3" borderId="38" xfId="0" applyFill="1" applyBorder="1"/>
    <xf numFmtId="0" fontId="3" fillId="3" borderId="13" xfId="0" applyFont="1" applyFill="1" applyBorder="1"/>
    <xf numFmtId="0" fontId="0" fillId="2" borderId="38" xfId="0" applyFill="1" applyBorder="1"/>
    <xf numFmtId="0" fontId="3" fillId="2" borderId="13" xfId="0" applyFont="1" applyFill="1" applyBorder="1"/>
    <xf numFmtId="164" fontId="0" fillId="5" borderId="38" xfId="0" applyNumberFormat="1" applyFill="1" applyBorder="1"/>
    <xf numFmtId="164" fontId="3" fillId="5" borderId="13" xfId="0" applyNumberFormat="1" applyFont="1" applyFill="1" applyBorder="1"/>
    <xf numFmtId="0" fontId="0" fillId="8" borderId="38" xfId="0" applyFill="1" applyBorder="1"/>
    <xf numFmtId="0" fontId="3" fillId="8" borderId="13" xfId="0" applyFont="1" applyFill="1" applyBorder="1"/>
    <xf numFmtId="0" fontId="0" fillId="6" borderId="39" xfId="0" applyFill="1" applyBorder="1"/>
    <xf numFmtId="0" fontId="3" fillId="6" borderId="15" xfId="0" applyFont="1" applyFill="1" applyBorder="1"/>
    <xf numFmtId="0" fontId="1" fillId="0" borderId="16" xfId="0" applyFont="1" applyBorder="1"/>
    <xf numFmtId="0" fontId="1" fillId="0" borderId="17" xfId="0" quotePrefix="1" applyFont="1" applyBorder="1" applyAlignment="1">
      <alignment horizontal="right"/>
    </xf>
    <xf numFmtId="1" fontId="1" fillId="0" borderId="18" xfId="0" applyNumberFormat="1" applyFont="1" applyBorder="1"/>
    <xf numFmtId="0" fontId="6" fillId="2" borderId="13" xfId="0" applyFont="1" applyFill="1" applyBorder="1"/>
    <xf numFmtId="0" fontId="6" fillId="6" borderId="15" xfId="0" applyFont="1" applyFill="1" applyBorder="1"/>
    <xf numFmtId="0" fontId="6" fillId="10" borderId="11" xfId="0" applyFont="1" applyFill="1" applyBorder="1"/>
    <xf numFmtId="0" fontId="6" fillId="10" borderId="13" xfId="0" applyFont="1" applyFill="1" applyBorder="1"/>
    <xf numFmtId="164" fontId="6" fillId="10" borderId="13" xfId="0" applyNumberFormat="1" applyFont="1" applyFill="1" applyBorder="1"/>
    <xf numFmtId="0" fontId="6" fillId="10" borderId="9" xfId="0" applyFont="1" applyFill="1" applyBorder="1"/>
    <xf numFmtId="0" fontId="6" fillId="10" borderId="8" xfId="0" applyFont="1" applyFill="1" applyBorder="1"/>
    <xf numFmtId="0" fontId="3" fillId="0" borderId="0" xfId="0" applyFont="1" applyAlignment="1">
      <alignment horizontal="right"/>
    </xf>
    <xf numFmtId="0" fontId="7" fillId="0" borderId="0" xfId="0" applyFont="1"/>
    <xf numFmtId="0" fontId="0" fillId="0" borderId="0" xfId="0" applyFont="1"/>
    <xf numFmtId="0" fontId="8" fillId="0" borderId="0" xfId="0" applyFont="1" applyBorder="1"/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42" xfId="0" applyFont="1" applyBorder="1"/>
    <xf numFmtId="0" fontId="10" fillId="0" borderId="4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45" xfId="0" applyFont="1" applyBorder="1"/>
    <xf numFmtId="0" fontId="10" fillId="0" borderId="4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45" xfId="0" applyFont="1" applyBorder="1"/>
    <xf numFmtId="0" fontId="14" fillId="0" borderId="42" xfId="0" applyFont="1" applyBorder="1"/>
    <xf numFmtId="0" fontId="10" fillId="0" borderId="44" xfId="0" applyFont="1" applyFill="1" applyBorder="1" applyAlignment="1">
      <alignment horizontal="left"/>
    </xf>
    <xf numFmtId="0" fontId="10" fillId="0" borderId="11" xfId="0" applyFont="1" applyFill="1" applyBorder="1"/>
    <xf numFmtId="0" fontId="10" fillId="0" borderId="47" xfId="0" applyFont="1" applyFill="1" applyBorder="1"/>
    <xf numFmtId="0" fontId="10" fillId="0" borderId="13" xfId="0" applyFont="1" applyFill="1" applyBorder="1"/>
    <xf numFmtId="0" fontId="10" fillId="0" borderId="53" xfId="0" applyFont="1" applyFill="1" applyBorder="1"/>
    <xf numFmtId="0" fontId="10" fillId="0" borderId="15" xfId="0" applyFont="1" applyFill="1" applyBorder="1"/>
    <xf numFmtId="0" fontId="6" fillId="6" borderId="23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right"/>
    </xf>
    <xf numFmtId="1" fontId="6" fillId="6" borderId="10" xfId="0" applyNumberFormat="1" applyFont="1" applyFill="1" applyBorder="1" applyAlignment="1">
      <alignment horizontal="left"/>
    </xf>
    <xf numFmtId="165" fontId="6" fillId="6" borderId="0" xfId="0" applyNumberFormat="1" applyFont="1" applyFill="1"/>
    <xf numFmtId="0" fontId="13" fillId="0" borderId="2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37" xfId="0" applyBorder="1"/>
    <xf numFmtId="0" fontId="4" fillId="0" borderId="33" xfId="0" applyFont="1" applyBorder="1"/>
    <xf numFmtId="0" fontId="0" fillId="0" borderId="54" xfId="0" applyBorder="1"/>
    <xf numFmtId="0" fontId="0" fillId="0" borderId="55" xfId="0" applyBorder="1"/>
    <xf numFmtId="0" fontId="4" fillId="0" borderId="55" xfId="0" applyFont="1" applyBorder="1"/>
    <xf numFmtId="0" fontId="0" fillId="0" borderId="39" xfId="0" applyBorder="1"/>
    <xf numFmtId="0" fontId="4" fillId="0" borderId="34" xfId="0" applyFont="1" applyBorder="1"/>
    <xf numFmtId="0" fontId="16" fillId="6" borderId="21" xfId="0" applyFont="1" applyFill="1" applyBorder="1"/>
    <xf numFmtId="0" fontId="16" fillId="6" borderId="22" xfId="0" applyFont="1" applyFill="1" applyBorder="1"/>
    <xf numFmtId="0" fontId="16" fillId="6" borderId="22" xfId="0" quotePrefix="1" applyFont="1" applyFill="1" applyBorder="1"/>
    <xf numFmtId="0" fontId="16" fillId="6" borderId="5" xfId="0" applyFont="1" applyFill="1" applyBorder="1"/>
    <xf numFmtId="0" fontId="16" fillId="6" borderId="2" xfId="0" applyFont="1" applyFill="1" applyBorder="1"/>
    <xf numFmtId="0" fontId="16" fillId="6" borderId="6" xfId="0" applyFont="1" applyFill="1" applyBorder="1"/>
    <xf numFmtId="0" fontId="16" fillId="6" borderId="3" xfId="0" applyFont="1" applyFill="1" applyBorder="1"/>
    <xf numFmtId="164" fontId="0" fillId="6" borderId="14" xfId="0" applyNumberFormat="1" applyFill="1" applyBorder="1"/>
    <xf numFmtId="164" fontId="0" fillId="6" borderId="1" xfId="0" applyNumberFormat="1" applyFill="1" applyBorder="1" applyAlignment="1">
      <alignment horizontal="right"/>
    </xf>
    <xf numFmtId="0" fontId="0" fillId="6" borderId="10" xfId="0" applyFill="1" applyBorder="1"/>
    <xf numFmtId="0" fontId="0" fillId="6" borderId="12" xfId="0" applyFill="1" applyBorder="1"/>
    <xf numFmtId="0" fontId="0" fillId="6" borderId="14" xfId="0" applyFill="1" applyBorder="1"/>
    <xf numFmtId="0" fontId="0" fillId="6" borderId="23" xfId="0" applyFill="1" applyBorder="1"/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9" fillId="0" borderId="4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15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277091</xdr:colOff>
      <xdr:row>3</xdr:row>
      <xdr:rowOff>27711</xdr:rowOff>
    </xdr:from>
    <xdr:to>
      <xdr:col>3</xdr:col>
      <xdr:colOff>159327</xdr:colOff>
      <xdr:row>4</xdr:row>
      <xdr:rowOff>138548</xdr:rowOff>
    </xdr:to>
    <xdr:sp macro="" textlink="">
      <xdr:nvSpPr>
        <xdr:cNvPr id="2" name="Tekstvak 1"/>
        <xdr:cNvSpPr txBox="1"/>
      </xdr:nvSpPr>
      <xdr:spPr>
        <a:xfrm>
          <a:off x="3279371" y="629691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R</a:t>
          </a:r>
        </a:p>
      </xdr:txBody>
    </xdr:sp>
    <xdr:clientData/>
  </xdr:twoCellAnchor>
  <xdr:twoCellAnchor>
    <xdr:from>
      <xdr:col>3</xdr:col>
      <xdr:colOff>228600</xdr:colOff>
      <xdr:row>4</xdr:row>
      <xdr:rowOff>0</xdr:rowOff>
    </xdr:from>
    <xdr:to>
      <xdr:col>4</xdr:col>
      <xdr:colOff>110835</xdr:colOff>
      <xdr:row>5</xdr:row>
      <xdr:rowOff>110837</xdr:rowOff>
    </xdr:to>
    <xdr:sp macro="" textlink="">
      <xdr:nvSpPr>
        <xdr:cNvPr id="3" name="Tekstvak 2"/>
        <xdr:cNvSpPr txBox="1"/>
      </xdr:nvSpPr>
      <xdr:spPr>
        <a:xfrm>
          <a:off x="3619500" y="762000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4</xdr:col>
      <xdr:colOff>277092</xdr:colOff>
      <xdr:row>5</xdr:row>
      <xdr:rowOff>27708</xdr:rowOff>
    </xdr:from>
    <xdr:to>
      <xdr:col>5</xdr:col>
      <xdr:colOff>159328</xdr:colOff>
      <xdr:row>6</xdr:row>
      <xdr:rowOff>138544</xdr:rowOff>
    </xdr:to>
    <xdr:sp macro="" textlink="">
      <xdr:nvSpPr>
        <xdr:cNvPr id="4" name="Tekstvak 3"/>
        <xdr:cNvSpPr txBox="1"/>
      </xdr:nvSpPr>
      <xdr:spPr>
        <a:xfrm>
          <a:off x="4056612" y="949728"/>
          <a:ext cx="270856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I</a:t>
          </a:r>
        </a:p>
      </xdr:txBody>
    </xdr:sp>
    <xdr:clientData/>
  </xdr:twoCellAnchor>
  <xdr:twoCellAnchor>
    <xdr:from>
      <xdr:col>5</xdr:col>
      <xdr:colOff>318658</xdr:colOff>
      <xdr:row>6</xdr:row>
      <xdr:rowOff>34635</xdr:rowOff>
    </xdr:from>
    <xdr:to>
      <xdr:col>6</xdr:col>
      <xdr:colOff>200894</xdr:colOff>
      <xdr:row>7</xdr:row>
      <xdr:rowOff>145472</xdr:rowOff>
    </xdr:to>
    <xdr:sp macro="" textlink="">
      <xdr:nvSpPr>
        <xdr:cNvPr id="5" name="Tekstvak 4"/>
        <xdr:cNvSpPr txBox="1"/>
      </xdr:nvSpPr>
      <xdr:spPr>
        <a:xfrm>
          <a:off x="4486798" y="1116675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I</a:t>
          </a:r>
        </a:p>
      </xdr:txBody>
    </xdr:sp>
    <xdr:clientData/>
  </xdr:twoCellAnchor>
  <xdr:twoCellAnchor>
    <xdr:from>
      <xdr:col>6</xdr:col>
      <xdr:colOff>284015</xdr:colOff>
      <xdr:row>7</xdr:row>
      <xdr:rowOff>27708</xdr:rowOff>
    </xdr:from>
    <xdr:to>
      <xdr:col>7</xdr:col>
      <xdr:colOff>166251</xdr:colOff>
      <xdr:row>8</xdr:row>
      <xdr:rowOff>138545</xdr:rowOff>
    </xdr:to>
    <xdr:sp macro="" textlink="">
      <xdr:nvSpPr>
        <xdr:cNvPr id="6" name="Tekstvak 5"/>
        <xdr:cNvSpPr txBox="1"/>
      </xdr:nvSpPr>
      <xdr:spPr>
        <a:xfrm>
          <a:off x="4840775" y="1269768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I</a:t>
          </a:r>
        </a:p>
      </xdr:txBody>
    </xdr:sp>
    <xdr:clientData/>
  </xdr:twoCellAnchor>
  <xdr:twoCellAnchor>
    <xdr:from>
      <xdr:col>7</xdr:col>
      <xdr:colOff>263237</xdr:colOff>
      <xdr:row>8</xdr:row>
      <xdr:rowOff>13854</xdr:rowOff>
    </xdr:from>
    <xdr:to>
      <xdr:col>8</xdr:col>
      <xdr:colOff>145472</xdr:colOff>
      <xdr:row>9</xdr:row>
      <xdr:rowOff>124691</xdr:rowOff>
    </xdr:to>
    <xdr:sp macro="" textlink="">
      <xdr:nvSpPr>
        <xdr:cNvPr id="7" name="Tekstvak 6"/>
        <xdr:cNvSpPr txBox="1"/>
      </xdr:nvSpPr>
      <xdr:spPr>
        <a:xfrm>
          <a:off x="5208617" y="1415934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I</a:t>
          </a:r>
        </a:p>
      </xdr:txBody>
    </xdr:sp>
    <xdr:clientData/>
  </xdr:twoCellAnchor>
  <xdr:twoCellAnchor>
    <xdr:from>
      <xdr:col>8</xdr:col>
      <xdr:colOff>263232</xdr:colOff>
      <xdr:row>9</xdr:row>
      <xdr:rowOff>34635</xdr:rowOff>
    </xdr:from>
    <xdr:to>
      <xdr:col>9</xdr:col>
      <xdr:colOff>145468</xdr:colOff>
      <xdr:row>10</xdr:row>
      <xdr:rowOff>145471</xdr:rowOff>
    </xdr:to>
    <xdr:sp macro="" textlink="">
      <xdr:nvSpPr>
        <xdr:cNvPr id="8" name="Tekstvak 7"/>
        <xdr:cNvSpPr txBox="1"/>
      </xdr:nvSpPr>
      <xdr:spPr>
        <a:xfrm>
          <a:off x="5597232" y="1596735"/>
          <a:ext cx="270856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R</a:t>
          </a:r>
        </a:p>
      </xdr:txBody>
    </xdr:sp>
    <xdr:clientData/>
  </xdr:twoCellAnchor>
  <xdr:twoCellAnchor>
    <xdr:from>
      <xdr:col>9</xdr:col>
      <xdr:colOff>256307</xdr:colOff>
      <xdr:row>10</xdr:row>
      <xdr:rowOff>13855</xdr:rowOff>
    </xdr:from>
    <xdr:to>
      <xdr:col>10</xdr:col>
      <xdr:colOff>138543</xdr:colOff>
      <xdr:row>11</xdr:row>
      <xdr:rowOff>124692</xdr:rowOff>
    </xdr:to>
    <xdr:sp macro="" textlink="">
      <xdr:nvSpPr>
        <xdr:cNvPr id="9" name="Tekstvak 8"/>
        <xdr:cNvSpPr txBox="1"/>
      </xdr:nvSpPr>
      <xdr:spPr>
        <a:xfrm>
          <a:off x="5978927" y="1735975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R</a:t>
          </a:r>
        </a:p>
      </xdr:txBody>
    </xdr:sp>
    <xdr:clientData/>
  </xdr:twoCellAnchor>
  <xdr:twoCellAnchor>
    <xdr:from>
      <xdr:col>10</xdr:col>
      <xdr:colOff>249388</xdr:colOff>
      <xdr:row>11</xdr:row>
      <xdr:rowOff>13854</xdr:rowOff>
    </xdr:from>
    <xdr:to>
      <xdr:col>11</xdr:col>
      <xdr:colOff>131623</xdr:colOff>
      <xdr:row>12</xdr:row>
      <xdr:rowOff>124691</xdr:rowOff>
    </xdr:to>
    <xdr:sp macro="" textlink="">
      <xdr:nvSpPr>
        <xdr:cNvPr id="10" name="Tekstvak 9"/>
        <xdr:cNvSpPr txBox="1"/>
      </xdr:nvSpPr>
      <xdr:spPr>
        <a:xfrm>
          <a:off x="6360628" y="1895994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11</xdr:col>
      <xdr:colOff>221673</xdr:colOff>
      <xdr:row>12</xdr:row>
      <xdr:rowOff>0</xdr:rowOff>
    </xdr:from>
    <xdr:to>
      <xdr:col>12</xdr:col>
      <xdr:colOff>103909</xdr:colOff>
      <xdr:row>13</xdr:row>
      <xdr:rowOff>110837</xdr:rowOff>
    </xdr:to>
    <xdr:sp macro="" textlink="">
      <xdr:nvSpPr>
        <xdr:cNvPr id="11" name="Tekstvak 10"/>
        <xdr:cNvSpPr txBox="1"/>
      </xdr:nvSpPr>
      <xdr:spPr>
        <a:xfrm>
          <a:off x="6721533" y="2042160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R</a:t>
          </a:r>
        </a:p>
      </xdr:txBody>
    </xdr:sp>
    <xdr:clientData/>
  </xdr:twoCellAnchor>
  <xdr:twoCellAnchor>
    <xdr:from>
      <xdr:col>2</xdr:col>
      <xdr:colOff>277091</xdr:colOff>
      <xdr:row>5</xdr:row>
      <xdr:rowOff>20783</xdr:rowOff>
    </xdr:from>
    <xdr:to>
      <xdr:col>3</xdr:col>
      <xdr:colOff>159327</xdr:colOff>
      <xdr:row>6</xdr:row>
      <xdr:rowOff>131619</xdr:rowOff>
    </xdr:to>
    <xdr:sp macro="" textlink="">
      <xdr:nvSpPr>
        <xdr:cNvPr id="12" name="Tekstvak 11"/>
        <xdr:cNvSpPr txBox="1"/>
      </xdr:nvSpPr>
      <xdr:spPr>
        <a:xfrm>
          <a:off x="3279371" y="942803"/>
          <a:ext cx="270856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I</a:t>
          </a:r>
        </a:p>
      </xdr:txBody>
    </xdr:sp>
    <xdr:clientData/>
  </xdr:twoCellAnchor>
  <xdr:twoCellAnchor>
    <xdr:from>
      <xdr:col>3</xdr:col>
      <xdr:colOff>263235</xdr:colOff>
      <xdr:row>6</xdr:row>
      <xdr:rowOff>27710</xdr:rowOff>
    </xdr:from>
    <xdr:to>
      <xdr:col>4</xdr:col>
      <xdr:colOff>145470</xdr:colOff>
      <xdr:row>7</xdr:row>
      <xdr:rowOff>138547</xdr:rowOff>
    </xdr:to>
    <xdr:sp macro="" textlink="">
      <xdr:nvSpPr>
        <xdr:cNvPr id="13" name="Tekstvak 12"/>
        <xdr:cNvSpPr txBox="1"/>
      </xdr:nvSpPr>
      <xdr:spPr>
        <a:xfrm>
          <a:off x="3654135" y="1109750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4</xdr:col>
      <xdr:colOff>242454</xdr:colOff>
      <xdr:row>7</xdr:row>
      <xdr:rowOff>20781</xdr:rowOff>
    </xdr:from>
    <xdr:to>
      <xdr:col>5</xdr:col>
      <xdr:colOff>124690</xdr:colOff>
      <xdr:row>8</xdr:row>
      <xdr:rowOff>131618</xdr:rowOff>
    </xdr:to>
    <xdr:sp macro="" textlink="">
      <xdr:nvSpPr>
        <xdr:cNvPr id="14" name="Tekstvak 13"/>
        <xdr:cNvSpPr txBox="1"/>
      </xdr:nvSpPr>
      <xdr:spPr>
        <a:xfrm>
          <a:off x="4021974" y="1262841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5</xdr:col>
      <xdr:colOff>249382</xdr:colOff>
      <xdr:row>8</xdr:row>
      <xdr:rowOff>13854</xdr:rowOff>
    </xdr:from>
    <xdr:to>
      <xdr:col>6</xdr:col>
      <xdr:colOff>131618</xdr:colOff>
      <xdr:row>9</xdr:row>
      <xdr:rowOff>124691</xdr:rowOff>
    </xdr:to>
    <xdr:sp macro="" textlink="">
      <xdr:nvSpPr>
        <xdr:cNvPr id="15" name="Tekstvak 14"/>
        <xdr:cNvSpPr txBox="1"/>
      </xdr:nvSpPr>
      <xdr:spPr>
        <a:xfrm>
          <a:off x="4417522" y="1415934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6</xdr:col>
      <xdr:colOff>263236</xdr:colOff>
      <xdr:row>9</xdr:row>
      <xdr:rowOff>13854</xdr:rowOff>
    </xdr:from>
    <xdr:to>
      <xdr:col>7</xdr:col>
      <xdr:colOff>187037</xdr:colOff>
      <xdr:row>10</xdr:row>
      <xdr:rowOff>124690</xdr:rowOff>
    </xdr:to>
    <xdr:sp macro="" textlink="">
      <xdr:nvSpPr>
        <xdr:cNvPr id="16" name="Tekstvak 15"/>
        <xdr:cNvSpPr txBox="1"/>
      </xdr:nvSpPr>
      <xdr:spPr>
        <a:xfrm>
          <a:off x="4819996" y="1575954"/>
          <a:ext cx="312421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7</xdr:col>
      <xdr:colOff>242454</xdr:colOff>
      <xdr:row>10</xdr:row>
      <xdr:rowOff>27709</xdr:rowOff>
    </xdr:from>
    <xdr:to>
      <xdr:col>8</xdr:col>
      <xdr:colOff>124689</xdr:colOff>
      <xdr:row>11</xdr:row>
      <xdr:rowOff>138546</xdr:rowOff>
    </xdr:to>
    <xdr:sp macro="" textlink="">
      <xdr:nvSpPr>
        <xdr:cNvPr id="17" name="Tekstvak 16"/>
        <xdr:cNvSpPr txBox="1"/>
      </xdr:nvSpPr>
      <xdr:spPr>
        <a:xfrm>
          <a:off x="5187834" y="1749829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8</xdr:col>
      <xdr:colOff>256304</xdr:colOff>
      <xdr:row>11</xdr:row>
      <xdr:rowOff>13854</xdr:rowOff>
    </xdr:from>
    <xdr:to>
      <xdr:col>9</xdr:col>
      <xdr:colOff>138540</xdr:colOff>
      <xdr:row>12</xdr:row>
      <xdr:rowOff>124691</xdr:rowOff>
    </xdr:to>
    <xdr:sp macro="" textlink="">
      <xdr:nvSpPr>
        <xdr:cNvPr id="18" name="Tekstvak 17"/>
        <xdr:cNvSpPr txBox="1"/>
      </xdr:nvSpPr>
      <xdr:spPr>
        <a:xfrm>
          <a:off x="5590304" y="1895994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9</xdr:col>
      <xdr:colOff>249381</xdr:colOff>
      <xdr:row>12</xdr:row>
      <xdr:rowOff>20783</xdr:rowOff>
    </xdr:from>
    <xdr:to>
      <xdr:col>10</xdr:col>
      <xdr:colOff>131617</xdr:colOff>
      <xdr:row>13</xdr:row>
      <xdr:rowOff>131620</xdr:rowOff>
    </xdr:to>
    <xdr:sp macro="" textlink="">
      <xdr:nvSpPr>
        <xdr:cNvPr id="19" name="Tekstvak 18"/>
        <xdr:cNvSpPr txBox="1"/>
      </xdr:nvSpPr>
      <xdr:spPr>
        <a:xfrm>
          <a:off x="5972001" y="2062943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10</xdr:col>
      <xdr:colOff>256310</xdr:colOff>
      <xdr:row>13</xdr:row>
      <xdr:rowOff>6929</xdr:rowOff>
    </xdr:from>
    <xdr:to>
      <xdr:col>11</xdr:col>
      <xdr:colOff>138545</xdr:colOff>
      <xdr:row>14</xdr:row>
      <xdr:rowOff>117765</xdr:rowOff>
    </xdr:to>
    <xdr:sp macro="" textlink="">
      <xdr:nvSpPr>
        <xdr:cNvPr id="20" name="Tekstvak 19"/>
        <xdr:cNvSpPr txBox="1"/>
      </xdr:nvSpPr>
      <xdr:spPr>
        <a:xfrm>
          <a:off x="6367550" y="2209109"/>
          <a:ext cx="270855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9</xdr:col>
      <xdr:colOff>263236</xdr:colOff>
      <xdr:row>14</xdr:row>
      <xdr:rowOff>20782</xdr:rowOff>
    </xdr:from>
    <xdr:to>
      <xdr:col>10</xdr:col>
      <xdr:colOff>145472</xdr:colOff>
      <xdr:row>15</xdr:row>
      <xdr:rowOff>131619</xdr:rowOff>
    </xdr:to>
    <xdr:sp macro="" textlink="">
      <xdr:nvSpPr>
        <xdr:cNvPr id="21" name="Tekstvak 20"/>
        <xdr:cNvSpPr txBox="1"/>
      </xdr:nvSpPr>
      <xdr:spPr>
        <a:xfrm>
          <a:off x="5985856" y="2382982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8</xdr:col>
      <xdr:colOff>256314</xdr:colOff>
      <xdr:row>13</xdr:row>
      <xdr:rowOff>13854</xdr:rowOff>
    </xdr:from>
    <xdr:to>
      <xdr:col>9</xdr:col>
      <xdr:colOff>138550</xdr:colOff>
      <xdr:row>14</xdr:row>
      <xdr:rowOff>124690</xdr:rowOff>
    </xdr:to>
    <xdr:sp macro="" textlink="">
      <xdr:nvSpPr>
        <xdr:cNvPr id="22" name="Tekstvak 21"/>
        <xdr:cNvSpPr txBox="1"/>
      </xdr:nvSpPr>
      <xdr:spPr>
        <a:xfrm>
          <a:off x="5590314" y="2216034"/>
          <a:ext cx="270856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7</xdr:col>
      <xdr:colOff>249378</xdr:colOff>
      <xdr:row>12</xdr:row>
      <xdr:rowOff>27710</xdr:rowOff>
    </xdr:from>
    <xdr:to>
      <xdr:col>8</xdr:col>
      <xdr:colOff>131613</xdr:colOff>
      <xdr:row>13</xdr:row>
      <xdr:rowOff>138547</xdr:rowOff>
    </xdr:to>
    <xdr:sp macro="" textlink="">
      <xdr:nvSpPr>
        <xdr:cNvPr id="23" name="Tekstvak 22"/>
        <xdr:cNvSpPr txBox="1"/>
      </xdr:nvSpPr>
      <xdr:spPr>
        <a:xfrm>
          <a:off x="5194758" y="2069870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6</xdr:col>
      <xdr:colOff>263236</xdr:colOff>
      <xdr:row>11</xdr:row>
      <xdr:rowOff>13855</xdr:rowOff>
    </xdr:from>
    <xdr:to>
      <xdr:col>7</xdr:col>
      <xdr:colOff>145472</xdr:colOff>
      <xdr:row>12</xdr:row>
      <xdr:rowOff>124692</xdr:rowOff>
    </xdr:to>
    <xdr:sp macro="" textlink="">
      <xdr:nvSpPr>
        <xdr:cNvPr id="24" name="Tekstvak 23"/>
        <xdr:cNvSpPr txBox="1"/>
      </xdr:nvSpPr>
      <xdr:spPr>
        <a:xfrm>
          <a:off x="4819996" y="1895995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5</xdr:col>
      <xdr:colOff>256308</xdr:colOff>
      <xdr:row>10</xdr:row>
      <xdr:rowOff>20782</xdr:rowOff>
    </xdr:from>
    <xdr:to>
      <xdr:col>6</xdr:col>
      <xdr:colOff>138544</xdr:colOff>
      <xdr:row>11</xdr:row>
      <xdr:rowOff>131619</xdr:rowOff>
    </xdr:to>
    <xdr:sp macro="" textlink="">
      <xdr:nvSpPr>
        <xdr:cNvPr id="25" name="Tekstvak 24"/>
        <xdr:cNvSpPr txBox="1"/>
      </xdr:nvSpPr>
      <xdr:spPr>
        <a:xfrm>
          <a:off x="4424448" y="1742902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4</xdr:col>
      <xdr:colOff>242454</xdr:colOff>
      <xdr:row>9</xdr:row>
      <xdr:rowOff>13854</xdr:rowOff>
    </xdr:from>
    <xdr:to>
      <xdr:col>5</xdr:col>
      <xdr:colOff>124690</xdr:colOff>
      <xdr:row>10</xdr:row>
      <xdr:rowOff>124690</xdr:rowOff>
    </xdr:to>
    <xdr:sp macro="" textlink="">
      <xdr:nvSpPr>
        <xdr:cNvPr id="26" name="Tekstvak 25"/>
        <xdr:cNvSpPr txBox="1"/>
      </xdr:nvSpPr>
      <xdr:spPr>
        <a:xfrm>
          <a:off x="4021974" y="1575954"/>
          <a:ext cx="270856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3</xdr:col>
      <xdr:colOff>270165</xdr:colOff>
      <xdr:row>8</xdr:row>
      <xdr:rowOff>27710</xdr:rowOff>
    </xdr:from>
    <xdr:to>
      <xdr:col>4</xdr:col>
      <xdr:colOff>152400</xdr:colOff>
      <xdr:row>9</xdr:row>
      <xdr:rowOff>138547</xdr:rowOff>
    </xdr:to>
    <xdr:sp macro="" textlink="">
      <xdr:nvSpPr>
        <xdr:cNvPr id="27" name="Tekstvak 26"/>
        <xdr:cNvSpPr txBox="1"/>
      </xdr:nvSpPr>
      <xdr:spPr>
        <a:xfrm>
          <a:off x="3661065" y="1429790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2</xdr:col>
      <xdr:colOff>242454</xdr:colOff>
      <xdr:row>7</xdr:row>
      <xdr:rowOff>27709</xdr:rowOff>
    </xdr:from>
    <xdr:to>
      <xdr:col>3</xdr:col>
      <xdr:colOff>124690</xdr:colOff>
      <xdr:row>8</xdr:row>
      <xdr:rowOff>138546</xdr:rowOff>
    </xdr:to>
    <xdr:sp macro="" textlink="">
      <xdr:nvSpPr>
        <xdr:cNvPr id="28" name="Tekstvak 27"/>
        <xdr:cNvSpPr txBox="1"/>
      </xdr:nvSpPr>
      <xdr:spPr>
        <a:xfrm>
          <a:off x="3244734" y="1269769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2</xdr:col>
      <xdr:colOff>242454</xdr:colOff>
      <xdr:row>9</xdr:row>
      <xdr:rowOff>20781</xdr:rowOff>
    </xdr:from>
    <xdr:to>
      <xdr:col>3</xdr:col>
      <xdr:colOff>124690</xdr:colOff>
      <xdr:row>10</xdr:row>
      <xdr:rowOff>131617</xdr:rowOff>
    </xdr:to>
    <xdr:sp macro="" textlink="">
      <xdr:nvSpPr>
        <xdr:cNvPr id="29" name="Tekstvak 28"/>
        <xdr:cNvSpPr txBox="1"/>
      </xdr:nvSpPr>
      <xdr:spPr>
        <a:xfrm>
          <a:off x="3244734" y="1582881"/>
          <a:ext cx="270856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R</a:t>
          </a:r>
        </a:p>
      </xdr:txBody>
    </xdr:sp>
    <xdr:clientData/>
  </xdr:twoCellAnchor>
  <xdr:twoCellAnchor>
    <xdr:from>
      <xdr:col>3</xdr:col>
      <xdr:colOff>270163</xdr:colOff>
      <xdr:row>10</xdr:row>
      <xdr:rowOff>13854</xdr:rowOff>
    </xdr:from>
    <xdr:to>
      <xdr:col>4</xdr:col>
      <xdr:colOff>152398</xdr:colOff>
      <xdr:row>11</xdr:row>
      <xdr:rowOff>124691</xdr:rowOff>
    </xdr:to>
    <xdr:sp macro="" textlink="">
      <xdr:nvSpPr>
        <xdr:cNvPr id="30" name="Tekstvak 29"/>
        <xdr:cNvSpPr txBox="1"/>
      </xdr:nvSpPr>
      <xdr:spPr>
        <a:xfrm>
          <a:off x="3661063" y="1735974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4</xdr:col>
      <xdr:colOff>249381</xdr:colOff>
      <xdr:row>11</xdr:row>
      <xdr:rowOff>6927</xdr:rowOff>
    </xdr:from>
    <xdr:to>
      <xdr:col>5</xdr:col>
      <xdr:colOff>131617</xdr:colOff>
      <xdr:row>12</xdr:row>
      <xdr:rowOff>117764</xdr:rowOff>
    </xdr:to>
    <xdr:sp macro="" textlink="">
      <xdr:nvSpPr>
        <xdr:cNvPr id="31" name="Tekstvak 30"/>
        <xdr:cNvSpPr txBox="1"/>
      </xdr:nvSpPr>
      <xdr:spPr>
        <a:xfrm>
          <a:off x="4028901" y="1889067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5</xdr:col>
      <xdr:colOff>256309</xdr:colOff>
      <xdr:row>12</xdr:row>
      <xdr:rowOff>13856</xdr:rowOff>
    </xdr:from>
    <xdr:to>
      <xdr:col>6</xdr:col>
      <xdr:colOff>138545</xdr:colOff>
      <xdr:row>13</xdr:row>
      <xdr:rowOff>124693</xdr:rowOff>
    </xdr:to>
    <xdr:sp macro="" textlink="">
      <xdr:nvSpPr>
        <xdr:cNvPr id="32" name="Tekstvak 31"/>
        <xdr:cNvSpPr txBox="1"/>
      </xdr:nvSpPr>
      <xdr:spPr>
        <a:xfrm>
          <a:off x="4424449" y="2056016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6</xdr:col>
      <xdr:colOff>263235</xdr:colOff>
      <xdr:row>13</xdr:row>
      <xdr:rowOff>13854</xdr:rowOff>
    </xdr:from>
    <xdr:to>
      <xdr:col>7</xdr:col>
      <xdr:colOff>145471</xdr:colOff>
      <xdr:row>14</xdr:row>
      <xdr:rowOff>124690</xdr:rowOff>
    </xdr:to>
    <xdr:sp macro="" textlink="">
      <xdr:nvSpPr>
        <xdr:cNvPr id="33" name="Tekstvak 32"/>
        <xdr:cNvSpPr txBox="1"/>
      </xdr:nvSpPr>
      <xdr:spPr>
        <a:xfrm>
          <a:off x="4819995" y="2216034"/>
          <a:ext cx="270856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7</xdr:col>
      <xdr:colOff>249388</xdr:colOff>
      <xdr:row>14</xdr:row>
      <xdr:rowOff>6927</xdr:rowOff>
    </xdr:from>
    <xdr:to>
      <xdr:col>8</xdr:col>
      <xdr:colOff>131623</xdr:colOff>
      <xdr:row>15</xdr:row>
      <xdr:rowOff>117764</xdr:rowOff>
    </xdr:to>
    <xdr:sp macro="" textlink="">
      <xdr:nvSpPr>
        <xdr:cNvPr id="34" name="Tekstvak 33"/>
        <xdr:cNvSpPr txBox="1"/>
      </xdr:nvSpPr>
      <xdr:spPr>
        <a:xfrm>
          <a:off x="5194768" y="2369127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8</xdr:col>
      <xdr:colOff>270169</xdr:colOff>
      <xdr:row>15</xdr:row>
      <xdr:rowOff>13855</xdr:rowOff>
    </xdr:from>
    <xdr:to>
      <xdr:col>9</xdr:col>
      <xdr:colOff>152405</xdr:colOff>
      <xdr:row>16</xdr:row>
      <xdr:rowOff>124692</xdr:rowOff>
    </xdr:to>
    <xdr:sp macro="" textlink="">
      <xdr:nvSpPr>
        <xdr:cNvPr id="35" name="Tekstvak 34"/>
        <xdr:cNvSpPr txBox="1"/>
      </xdr:nvSpPr>
      <xdr:spPr>
        <a:xfrm>
          <a:off x="5604169" y="2536075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2</xdr:col>
      <xdr:colOff>235527</xdr:colOff>
      <xdr:row>11</xdr:row>
      <xdr:rowOff>13853</xdr:rowOff>
    </xdr:from>
    <xdr:to>
      <xdr:col>3</xdr:col>
      <xdr:colOff>117763</xdr:colOff>
      <xdr:row>12</xdr:row>
      <xdr:rowOff>124690</xdr:rowOff>
    </xdr:to>
    <xdr:sp macro="" textlink="">
      <xdr:nvSpPr>
        <xdr:cNvPr id="36" name="Tekstvak 35"/>
        <xdr:cNvSpPr txBox="1"/>
      </xdr:nvSpPr>
      <xdr:spPr>
        <a:xfrm>
          <a:off x="3237807" y="1895993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3</xdr:col>
      <xdr:colOff>263237</xdr:colOff>
      <xdr:row>12</xdr:row>
      <xdr:rowOff>6927</xdr:rowOff>
    </xdr:from>
    <xdr:to>
      <xdr:col>4</xdr:col>
      <xdr:colOff>145472</xdr:colOff>
      <xdr:row>13</xdr:row>
      <xdr:rowOff>117764</xdr:rowOff>
    </xdr:to>
    <xdr:sp macro="" textlink="">
      <xdr:nvSpPr>
        <xdr:cNvPr id="37" name="Tekstvak 36"/>
        <xdr:cNvSpPr txBox="1"/>
      </xdr:nvSpPr>
      <xdr:spPr>
        <a:xfrm>
          <a:off x="3654137" y="2049087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4</xdr:col>
      <xdr:colOff>249382</xdr:colOff>
      <xdr:row>13</xdr:row>
      <xdr:rowOff>0</xdr:rowOff>
    </xdr:from>
    <xdr:to>
      <xdr:col>5</xdr:col>
      <xdr:colOff>131618</xdr:colOff>
      <xdr:row>14</xdr:row>
      <xdr:rowOff>110836</xdr:rowOff>
    </xdr:to>
    <xdr:sp macro="" textlink="">
      <xdr:nvSpPr>
        <xdr:cNvPr id="38" name="Tekstvak 37"/>
        <xdr:cNvSpPr txBox="1"/>
      </xdr:nvSpPr>
      <xdr:spPr>
        <a:xfrm>
          <a:off x="4028902" y="2202180"/>
          <a:ext cx="270856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5</xdr:col>
      <xdr:colOff>256309</xdr:colOff>
      <xdr:row>14</xdr:row>
      <xdr:rowOff>20781</xdr:rowOff>
    </xdr:from>
    <xdr:to>
      <xdr:col>6</xdr:col>
      <xdr:colOff>138545</xdr:colOff>
      <xdr:row>15</xdr:row>
      <xdr:rowOff>131618</xdr:rowOff>
    </xdr:to>
    <xdr:sp macro="" textlink="">
      <xdr:nvSpPr>
        <xdr:cNvPr id="39" name="Tekstvak 38"/>
        <xdr:cNvSpPr txBox="1"/>
      </xdr:nvSpPr>
      <xdr:spPr>
        <a:xfrm>
          <a:off x="4424449" y="2382981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6</xdr:col>
      <xdr:colOff>277085</xdr:colOff>
      <xdr:row>15</xdr:row>
      <xdr:rowOff>20781</xdr:rowOff>
    </xdr:from>
    <xdr:to>
      <xdr:col>7</xdr:col>
      <xdr:colOff>159321</xdr:colOff>
      <xdr:row>16</xdr:row>
      <xdr:rowOff>131618</xdr:rowOff>
    </xdr:to>
    <xdr:sp macro="" textlink="">
      <xdr:nvSpPr>
        <xdr:cNvPr id="40" name="Tekstvak 39"/>
        <xdr:cNvSpPr txBox="1"/>
      </xdr:nvSpPr>
      <xdr:spPr>
        <a:xfrm>
          <a:off x="4833845" y="2543001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7</xdr:col>
      <xdr:colOff>249381</xdr:colOff>
      <xdr:row>16</xdr:row>
      <xdr:rowOff>13854</xdr:rowOff>
    </xdr:from>
    <xdr:to>
      <xdr:col>8</xdr:col>
      <xdr:colOff>131616</xdr:colOff>
      <xdr:row>17</xdr:row>
      <xdr:rowOff>124690</xdr:rowOff>
    </xdr:to>
    <xdr:sp macro="" textlink="">
      <xdr:nvSpPr>
        <xdr:cNvPr id="41" name="Tekstvak 40"/>
        <xdr:cNvSpPr txBox="1"/>
      </xdr:nvSpPr>
      <xdr:spPr>
        <a:xfrm>
          <a:off x="5194761" y="2696094"/>
          <a:ext cx="270855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2</xdr:col>
      <xdr:colOff>235527</xdr:colOff>
      <xdr:row>13</xdr:row>
      <xdr:rowOff>13856</xdr:rowOff>
    </xdr:from>
    <xdr:to>
      <xdr:col>3</xdr:col>
      <xdr:colOff>117763</xdr:colOff>
      <xdr:row>14</xdr:row>
      <xdr:rowOff>124692</xdr:rowOff>
    </xdr:to>
    <xdr:sp macro="" textlink="">
      <xdr:nvSpPr>
        <xdr:cNvPr id="42" name="Tekstvak 41"/>
        <xdr:cNvSpPr txBox="1"/>
      </xdr:nvSpPr>
      <xdr:spPr>
        <a:xfrm>
          <a:off x="3237807" y="2216036"/>
          <a:ext cx="270856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3</xdr:col>
      <xdr:colOff>256310</xdr:colOff>
      <xdr:row>14</xdr:row>
      <xdr:rowOff>13855</xdr:rowOff>
    </xdr:from>
    <xdr:to>
      <xdr:col>4</xdr:col>
      <xdr:colOff>138545</xdr:colOff>
      <xdr:row>15</xdr:row>
      <xdr:rowOff>124692</xdr:rowOff>
    </xdr:to>
    <xdr:sp macro="" textlink="">
      <xdr:nvSpPr>
        <xdr:cNvPr id="43" name="Tekstvak 42"/>
        <xdr:cNvSpPr txBox="1"/>
      </xdr:nvSpPr>
      <xdr:spPr>
        <a:xfrm>
          <a:off x="3647210" y="2376055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4</xdr:col>
      <xdr:colOff>249381</xdr:colOff>
      <xdr:row>15</xdr:row>
      <xdr:rowOff>2</xdr:rowOff>
    </xdr:from>
    <xdr:to>
      <xdr:col>5</xdr:col>
      <xdr:colOff>131617</xdr:colOff>
      <xdr:row>16</xdr:row>
      <xdr:rowOff>110839</xdr:rowOff>
    </xdr:to>
    <xdr:sp macro="" textlink="">
      <xdr:nvSpPr>
        <xdr:cNvPr id="44" name="Tekstvak 43"/>
        <xdr:cNvSpPr txBox="1"/>
      </xdr:nvSpPr>
      <xdr:spPr>
        <a:xfrm>
          <a:off x="4028901" y="2522222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5</xdr:col>
      <xdr:colOff>258975</xdr:colOff>
      <xdr:row>16</xdr:row>
      <xdr:rowOff>20781</xdr:rowOff>
    </xdr:from>
    <xdr:to>
      <xdr:col>6</xdr:col>
      <xdr:colOff>135888</xdr:colOff>
      <xdr:row>17</xdr:row>
      <xdr:rowOff>131617</xdr:rowOff>
    </xdr:to>
    <xdr:sp macro="" textlink="">
      <xdr:nvSpPr>
        <xdr:cNvPr id="45" name="Tekstvak 44"/>
        <xdr:cNvSpPr txBox="1"/>
      </xdr:nvSpPr>
      <xdr:spPr>
        <a:xfrm>
          <a:off x="4427115" y="2703021"/>
          <a:ext cx="265533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6</xdr:col>
      <xdr:colOff>242454</xdr:colOff>
      <xdr:row>17</xdr:row>
      <xdr:rowOff>6927</xdr:rowOff>
    </xdr:from>
    <xdr:to>
      <xdr:col>7</xdr:col>
      <xdr:colOff>119367</xdr:colOff>
      <xdr:row>18</xdr:row>
      <xdr:rowOff>117764</xdr:rowOff>
    </xdr:to>
    <xdr:sp macro="" textlink="">
      <xdr:nvSpPr>
        <xdr:cNvPr id="46" name="Tekstvak 45"/>
        <xdr:cNvSpPr txBox="1"/>
      </xdr:nvSpPr>
      <xdr:spPr>
        <a:xfrm>
          <a:off x="4799214" y="2849187"/>
          <a:ext cx="265533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2</xdr:col>
      <xdr:colOff>242454</xdr:colOff>
      <xdr:row>15</xdr:row>
      <xdr:rowOff>6927</xdr:rowOff>
    </xdr:from>
    <xdr:to>
      <xdr:col>3</xdr:col>
      <xdr:colOff>124690</xdr:colOff>
      <xdr:row>16</xdr:row>
      <xdr:rowOff>117764</xdr:rowOff>
    </xdr:to>
    <xdr:sp macro="" textlink="">
      <xdr:nvSpPr>
        <xdr:cNvPr id="47" name="Tekstvak 46"/>
        <xdr:cNvSpPr txBox="1"/>
      </xdr:nvSpPr>
      <xdr:spPr>
        <a:xfrm>
          <a:off x="3244734" y="2529147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R</a:t>
          </a:r>
        </a:p>
      </xdr:txBody>
    </xdr:sp>
    <xdr:clientData/>
  </xdr:twoCellAnchor>
  <xdr:twoCellAnchor>
    <xdr:from>
      <xdr:col>3</xdr:col>
      <xdr:colOff>263238</xdr:colOff>
      <xdr:row>16</xdr:row>
      <xdr:rowOff>13854</xdr:rowOff>
    </xdr:from>
    <xdr:to>
      <xdr:col>4</xdr:col>
      <xdr:colOff>145473</xdr:colOff>
      <xdr:row>17</xdr:row>
      <xdr:rowOff>124690</xdr:rowOff>
    </xdr:to>
    <xdr:sp macro="" textlink="">
      <xdr:nvSpPr>
        <xdr:cNvPr id="48" name="Tekstvak 47"/>
        <xdr:cNvSpPr txBox="1"/>
      </xdr:nvSpPr>
      <xdr:spPr>
        <a:xfrm>
          <a:off x="3654138" y="2696094"/>
          <a:ext cx="270855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4</xdr:col>
      <xdr:colOff>256313</xdr:colOff>
      <xdr:row>17</xdr:row>
      <xdr:rowOff>0</xdr:rowOff>
    </xdr:from>
    <xdr:to>
      <xdr:col>5</xdr:col>
      <xdr:colOff>138549</xdr:colOff>
      <xdr:row>18</xdr:row>
      <xdr:rowOff>110837</xdr:rowOff>
    </xdr:to>
    <xdr:sp macro="" textlink="">
      <xdr:nvSpPr>
        <xdr:cNvPr id="49" name="Tekstvak 48"/>
        <xdr:cNvSpPr txBox="1"/>
      </xdr:nvSpPr>
      <xdr:spPr>
        <a:xfrm>
          <a:off x="4035833" y="2842260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5</xdr:col>
      <xdr:colOff>263236</xdr:colOff>
      <xdr:row>18</xdr:row>
      <xdr:rowOff>20781</xdr:rowOff>
    </xdr:from>
    <xdr:to>
      <xdr:col>6</xdr:col>
      <xdr:colOff>145472</xdr:colOff>
      <xdr:row>19</xdr:row>
      <xdr:rowOff>131618</xdr:rowOff>
    </xdr:to>
    <xdr:sp macro="" textlink="">
      <xdr:nvSpPr>
        <xdr:cNvPr id="50" name="Tekstvak 49"/>
        <xdr:cNvSpPr txBox="1"/>
      </xdr:nvSpPr>
      <xdr:spPr>
        <a:xfrm>
          <a:off x="4431376" y="3023061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2</xdr:col>
      <xdr:colOff>242454</xdr:colOff>
      <xdr:row>17</xdr:row>
      <xdr:rowOff>6927</xdr:rowOff>
    </xdr:from>
    <xdr:to>
      <xdr:col>3</xdr:col>
      <xdr:colOff>124690</xdr:colOff>
      <xdr:row>18</xdr:row>
      <xdr:rowOff>117764</xdr:rowOff>
    </xdr:to>
    <xdr:sp macro="" textlink="">
      <xdr:nvSpPr>
        <xdr:cNvPr id="51" name="Tekstvak 50"/>
        <xdr:cNvSpPr txBox="1"/>
      </xdr:nvSpPr>
      <xdr:spPr>
        <a:xfrm>
          <a:off x="3244734" y="2849187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R</a:t>
          </a:r>
        </a:p>
      </xdr:txBody>
    </xdr:sp>
    <xdr:clientData/>
  </xdr:twoCellAnchor>
  <xdr:twoCellAnchor>
    <xdr:from>
      <xdr:col>3</xdr:col>
      <xdr:colOff>263238</xdr:colOff>
      <xdr:row>18</xdr:row>
      <xdr:rowOff>13855</xdr:rowOff>
    </xdr:from>
    <xdr:to>
      <xdr:col>4</xdr:col>
      <xdr:colOff>145473</xdr:colOff>
      <xdr:row>19</xdr:row>
      <xdr:rowOff>124692</xdr:rowOff>
    </xdr:to>
    <xdr:sp macro="" textlink="">
      <xdr:nvSpPr>
        <xdr:cNvPr id="52" name="Tekstvak 51"/>
        <xdr:cNvSpPr txBox="1"/>
      </xdr:nvSpPr>
      <xdr:spPr>
        <a:xfrm>
          <a:off x="3654138" y="3016135"/>
          <a:ext cx="270855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4</xdr:col>
      <xdr:colOff>256313</xdr:colOff>
      <xdr:row>19</xdr:row>
      <xdr:rowOff>13856</xdr:rowOff>
    </xdr:from>
    <xdr:to>
      <xdr:col>5</xdr:col>
      <xdr:colOff>138549</xdr:colOff>
      <xdr:row>20</xdr:row>
      <xdr:rowOff>124693</xdr:rowOff>
    </xdr:to>
    <xdr:sp macro="" textlink="">
      <xdr:nvSpPr>
        <xdr:cNvPr id="53" name="Tekstvak 52"/>
        <xdr:cNvSpPr txBox="1"/>
      </xdr:nvSpPr>
      <xdr:spPr>
        <a:xfrm>
          <a:off x="4035833" y="3176156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2</xdr:col>
      <xdr:colOff>242454</xdr:colOff>
      <xdr:row>19</xdr:row>
      <xdr:rowOff>6926</xdr:rowOff>
    </xdr:from>
    <xdr:to>
      <xdr:col>3</xdr:col>
      <xdr:colOff>124690</xdr:colOff>
      <xdr:row>20</xdr:row>
      <xdr:rowOff>117763</xdr:rowOff>
    </xdr:to>
    <xdr:sp macro="" textlink="">
      <xdr:nvSpPr>
        <xdr:cNvPr id="54" name="Tekstvak 53"/>
        <xdr:cNvSpPr txBox="1"/>
      </xdr:nvSpPr>
      <xdr:spPr>
        <a:xfrm>
          <a:off x="3244734" y="3169226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R</a:t>
          </a:r>
        </a:p>
      </xdr:txBody>
    </xdr:sp>
    <xdr:clientData/>
  </xdr:twoCellAnchor>
  <xdr:twoCellAnchor>
    <xdr:from>
      <xdr:col>2</xdr:col>
      <xdr:colOff>242454</xdr:colOff>
      <xdr:row>21</xdr:row>
      <xdr:rowOff>13852</xdr:rowOff>
    </xdr:from>
    <xdr:to>
      <xdr:col>3</xdr:col>
      <xdr:colOff>124690</xdr:colOff>
      <xdr:row>22</xdr:row>
      <xdr:rowOff>124689</xdr:rowOff>
    </xdr:to>
    <xdr:sp macro="" textlink="">
      <xdr:nvSpPr>
        <xdr:cNvPr id="55" name="Tekstvak 54"/>
        <xdr:cNvSpPr txBox="1"/>
      </xdr:nvSpPr>
      <xdr:spPr>
        <a:xfrm>
          <a:off x="3244734" y="3496192"/>
          <a:ext cx="270856" cy="270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</a:t>
          </a:r>
        </a:p>
      </xdr:txBody>
    </xdr:sp>
    <xdr:clientData/>
  </xdr:twoCellAnchor>
  <xdr:twoCellAnchor>
    <xdr:from>
      <xdr:col>3</xdr:col>
      <xdr:colOff>263238</xdr:colOff>
      <xdr:row>20</xdr:row>
      <xdr:rowOff>13856</xdr:rowOff>
    </xdr:from>
    <xdr:to>
      <xdr:col>4</xdr:col>
      <xdr:colOff>145473</xdr:colOff>
      <xdr:row>21</xdr:row>
      <xdr:rowOff>124692</xdr:rowOff>
    </xdr:to>
    <xdr:sp macro="" textlink="">
      <xdr:nvSpPr>
        <xdr:cNvPr id="56" name="Tekstvak 55"/>
        <xdr:cNvSpPr txBox="1"/>
      </xdr:nvSpPr>
      <xdr:spPr>
        <a:xfrm>
          <a:off x="3654138" y="3336176"/>
          <a:ext cx="270855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G</a:t>
          </a:r>
        </a:p>
      </xdr:txBody>
    </xdr:sp>
    <xdr:clientData/>
  </xdr:twoCellAnchor>
  <xdr:twoCellAnchor>
    <xdr:from>
      <xdr:col>1</xdr:col>
      <xdr:colOff>2341418</xdr:colOff>
      <xdr:row>25</xdr:row>
      <xdr:rowOff>6927</xdr:rowOff>
    </xdr:from>
    <xdr:to>
      <xdr:col>4</xdr:col>
      <xdr:colOff>270163</xdr:colOff>
      <xdr:row>27</xdr:row>
      <xdr:rowOff>117764</xdr:rowOff>
    </xdr:to>
    <xdr:cxnSp macro="">
      <xdr:nvCxnSpPr>
        <xdr:cNvPr id="57" name="Rechte verbindingslijn met pijl 56"/>
        <xdr:cNvCxnSpPr/>
      </xdr:nvCxnSpPr>
      <xdr:spPr>
        <a:xfrm>
          <a:off x="2951018" y="4129347"/>
          <a:ext cx="1098665" cy="430877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2348345</xdr:colOff>
      <xdr:row>28</xdr:row>
      <xdr:rowOff>41563</xdr:rowOff>
    </xdr:from>
    <xdr:to>
      <xdr:col>4</xdr:col>
      <xdr:colOff>270163</xdr:colOff>
      <xdr:row>31</xdr:row>
      <xdr:rowOff>27709</xdr:rowOff>
    </xdr:to>
    <xdr:cxnSp macro="">
      <xdr:nvCxnSpPr>
        <xdr:cNvPr id="58" name="Rechte verbindingslijn met pijl 57"/>
        <xdr:cNvCxnSpPr/>
      </xdr:nvCxnSpPr>
      <xdr:spPr>
        <a:xfrm flipV="1">
          <a:off x="2957945" y="4644043"/>
          <a:ext cx="1091738" cy="466206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277094</xdr:colOff>
      <xdr:row>27</xdr:row>
      <xdr:rowOff>13854</xdr:rowOff>
    </xdr:from>
    <xdr:to>
      <xdr:col>12</xdr:col>
      <xdr:colOff>6926</xdr:colOff>
      <xdr:row>28</xdr:row>
      <xdr:rowOff>124690</xdr:rowOff>
    </xdr:to>
    <xdr:sp macro="" textlink="">
      <xdr:nvSpPr>
        <xdr:cNvPr id="59" name="Tekstvak 58"/>
        <xdr:cNvSpPr txBox="1"/>
      </xdr:nvSpPr>
      <xdr:spPr>
        <a:xfrm>
          <a:off x="4056614" y="4456314"/>
          <a:ext cx="2838792" cy="27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>
              <a:solidFill>
                <a:schemeClr val="accent2"/>
              </a:solidFill>
            </a:rPr>
            <a:t>X </a:t>
          </a:r>
          <a:r>
            <a:rPr lang="nl-NL" sz="1100" b="1" baseline="0">
              <a:solidFill>
                <a:schemeClr val="accent2"/>
              </a:solidFill>
            </a:rPr>
            <a:t> vul hier de relatie tussen deze ruimten in</a:t>
          </a:r>
          <a:endParaRPr lang="nl-NL" sz="1100" b="1">
            <a:solidFill>
              <a:schemeClr val="accent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tabSelected="1" workbookViewId="0">
      <selection activeCell="E4" sqref="E4"/>
    </sheetView>
  </sheetViews>
  <sheetFormatPr defaultRowHeight="15" x14ac:dyDescent="0.25"/>
  <cols>
    <col min="1" max="1" width="17.7109375" customWidth="1"/>
    <col min="5" max="5" width="14.42578125" bestFit="1" customWidth="1"/>
    <col min="6" max="6" width="3" customWidth="1"/>
    <col min="7" max="7" width="12.5703125" style="1" customWidth="1"/>
    <col min="8" max="8" width="8.85546875" customWidth="1"/>
    <col min="9" max="9" width="4.42578125" customWidth="1"/>
    <col min="10" max="10" width="9.85546875" bestFit="1" customWidth="1"/>
    <col min="11" max="11" width="5.7109375" customWidth="1"/>
  </cols>
  <sheetData>
    <row r="1" spans="1:11" ht="25.15" customHeight="1" thickBot="1" x14ac:dyDescent="0.35">
      <c r="A1" s="66" t="s">
        <v>51</v>
      </c>
    </row>
    <row r="2" spans="1:11" thickBot="1" x14ac:dyDescent="0.35">
      <c r="A2" s="74" t="s">
        <v>23</v>
      </c>
      <c r="B2" s="75"/>
      <c r="C2" s="76"/>
      <c r="D2" s="75"/>
      <c r="E2" s="75"/>
      <c r="F2" s="75"/>
      <c r="G2" s="77"/>
      <c r="H2" s="75"/>
      <c r="I2" s="78" t="s">
        <v>95</v>
      </c>
    </row>
    <row r="3" spans="1:11" thickBot="1" x14ac:dyDescent="0.35">
      <c r="A3" s="59" t="s">
        <v>57</v>
      </c>
      <c r="B3" s="55" t="s">
        <v>22</v>
      </c>
      <c r="C3" s="56" t="s">
        <v>5</v>
      </c>
      <c r="D3" s="56" t="s">
        <v>6</v>
      </c>
      <c r="E3" s="56" t="s">
        <v>24</v>
      </c>
      <c r="F3" s="100"/>
      <c r="G3" s="176" t="s">
        <v>94</v>
      </c>
      <c r="H3" s="116" t="s">
        <v>64</v>
      </c>
      <c r="I3" s="35"/>
    </row>
    <row r="4" spans="1:11" thickTop="1" x14ac:dyDescent="0.3">
      <c r="A4" s="32" t="s">
        <v>0</v>
      </c>
      <c r="B4" s="184">
        <v>16</v>
      </c>
      <c r="C4" s="185">
        <v>4</v>
      </c>
      <c r="D4" s="54">
        <f>B4+C4</f>
        <v>20</v>
      </c>
      <c r="E4" s="101"/>
      <c r="F4" s="173" t="s">
        <v>93</v>
      </c>
      <c r="G4" s="169"/>
      <c r="H4" s="33">
        <f>D4*E4*G4</f>
        <v>0</v>
      </c>
      <c r="I4" s="34" t="s">
        <v>9</v>
      </c>
    </row>
    <row r="5" spans="1:11" ht="14.45" x14ac:dyDescent="0.3">
      <c r="A5" s="11" t="s">
        <v>1</v>
      </c>
      <c r="B5" s="187">
        <v>24</v>
      </c>
      <c r="C5" s="188">
        <v>4</v>
      </c>
      <c r="D5" s="54">
        <f>B5+C5</f>
        <v>28</v>
      </c>
      <c r="E5" s="102">
        <v>0</v>
      </c>
      <c r="F5" s="174" t="s">
        <v>93</v>
      </c>
      <c r="G5" s="169">
        <v>0</v>
      </c>
      <c r="H5" s="33">
        <f t="shared" ref="H5:H8" si="0">D5*E5*G5</f>
        <v>0</v>
      </c>
      <c r="I5" s="16" t="s">
        <v>9</v>
      </c>
    </row>
    <row r="6" spans="1:11" ht="14.45" x14ac:dyDescent="0.3">
      <c r="A6" s="11" t="s">
        <v>2</v>
      </c>
      <c r="B6" s="187">
        <v>28</v>
      </c>
      <c r="C6" s="188">
        <v>4</v>
      </c>
      <c r="D6" s="54">
        <f>B6+C6</f>
        <v>32</v>
      </c>
      <c r="E6" s="102">
        <v>0</v>
      </c>
      <c r="F6" s="174" t="s">
        <v>93</v>
      </c>
      <c r="G6" s="169">
        <v>0</v>
      </c>
      <c r="H6" s="33">
        <f t="shared" si="0"/>
        <v>0</v>
      </c>
      <c r="I6" s="16" t="s">
        <v>9</v>
      </c>
    </row>
    <row r="7" spans="1:11" ht="14.45" x14ac:dyDescent="0.3">
      <c r="A7" s="11" t="s">
        <v>3</v>
      </c>
      <c r="B7" s="187">
        <v>16</v>
      </c>
      <c r="C7" s="188">
        <v>2</v>
      </c>
      <c r="D7" s="54">
        <f>B7+C7</f>
        <v>18</v>
      </c>
      <c r="E7" s="102">
        <v>0</v>
      </c>
      <c r="F7" s="174" t="s">
        <v>93</v>
      </c>
      <c r="G7" s="169">
        <v>0</v>
      </c>
      <c r="H7" s="33">
        <f t="shared" si="0"/>
        <v>0</v>
      </c>
      <c r="I7" s="16" t="s">
        <v>9</v>
      </c>
    </row>
    <row r="8" spans="1:11" thickBot="1" x14ac:dyDescent="0.35">
      <c r="A8" s="12" t="s">
        <v>4</v>
      </c>
      <c r="B8" s="189">
        <v>16</v>
      </c>
      <c r="C8" s="190">
        <v>1</v>
      </c>
      <c r="D8" s="8">
        <f>B8+C8</f>
        <v>17</v>
      </c>
      <c r="E8" s="104">
        <v>0</v>
      </c>
      <c r="F8" s="175" t="s">
        <v>93</v>
      </c>
      <c r="G8" s="170">
        <v>0</v>
      </c>
      <c r="H8" s="33">
        <f t="shared" si="0"/>
        <v>0</v>
      </c>
      <c r="I8" s="18" t="s">
        <v>9</v>
      </c>
    </row>
    <row r="9" spans="1:11" thickBot="1" x14ac:dyDescent="0.35">
      <c r="A9" s="4" t="s">
        <v>28</v>
      </c>
      <c r="B9" s="5"/>
      <c r="C9" s="5"/>
      <c r="D9" s="5"/>
      <c r="E9" s="5"/>
      <c r="F9" s="5"/>
      <c r="G9" s="27"/>
      <c r="H9" s="72">
        <f>SUM(H4:H8)</f>
        <v>0</v>
      </c>
      <c r="I9" s="73" t="s">
        <v>53</v>
      </c>
      <c r="J9" s="109">
        <v>0</v>
      </c>
      <c r="K9" s="45" t="s">
        <v>55</v>
      </c>
    </row>
    <row r="10" spans="1:11" ht="14.45" x14ac:dyDescent="0.3">
      <c r="H10" s="63" t="s">
        <v>56</v>
      </c>
      <c r="K10" s="63" t="s">
        <v>54</v>
      </c>
    </row>
    <row r="11" spans="1:11" thickBot="1" x14ac:dyDescent="0.35">
      <c r="K11" s="1"/>
    </row>
    <row r="12" spans="1:11" thickBot="1" x14ac:dyDescent="0.35">
      <c r="A12" s="79" t="s">
        <v>25</v>
      </c>
      <c r="B12" s="80"/>
      <c r="C12" s="81"/>
      <c r="D12" s="80"/>
      <c r="E12" s="80"/>
      <c r="F12" s="81" t="s">
        <v>91</v>
      </c>
      <c r="G12" s="82"/>
      <c r="H12" s="80"/>
      <c r="I12" s="83"/>
    </row>
    <row r="13" spans="1:11" ht="14.45" x14ac:dyDescent="0.3">
      <c r="A13" s="10" t="s">
        <v>26</v>
      </c>
      <c r="B13" s="60">
        <f>SUM(D4*E4+D5*E5+D6*E6+D7*E7+D8*E8)</f>
        <v>0</v>
      </c>
      <c r="C13" s="20" t="s">
        <v>27</v>
      </c>
      <c r="D13" s="115">
        <f>B13/30</f>
        <v>0</v>
      </c>
      <c r="E13" s="6" t="s">
        <v>7</v>
      </c>
      <c r="F13" s="171">
        <v>0</v>
      </c>
      <c r="G13" s="21" t="s">
        <v>31</v>
      </c>
      <c r="H13" s="13">
        <f>F13*3</f>
        <v>0</v>
      </c>
      <c r="I13" s="14" t="s">
        <v>9</v>
      </c>
    </row>
    <row r="14" spans="1:11" ht="14.45" x14ac:dyDescent="0.3">
      <c r="A14" s="11" t="s">
        <v>14</v>
      </c>
      <c r="B14" s="106">
        <v>0</v>
      </c>
      <c r="C14" s="7"/>
      <c r="D14" s="7"/>
      <c r="E14" s="30" t="s">
        <v>15</v>
      </c>
      <c r="F14" s="26"/>
      <c r="G14" s="24" t="s">
        <v>32</v>
      </c>
      <c r="H14" s="15">
        <f>B14*4</f>
        <v>0</v>
      </c>
      <c r="I14" s="16" t="s">
        <v>9</v>
      </c>
    </row>
    <row r="15" spans="1:11" ht="14.45" x14ac:dyDescent="0.3">
      <c r="A15" s="11" t="s">
        <v>13</v>
      </c>
      <c r="B15" s="106">
        <v>0</v>
      </c>
      <c r="C15" s="7"/>
      <c r="D15" s="7"/>
      <c r="E15" s="30" t="s">
        <v>13</v>
      </c>
      <c r="F15" s="26"/>
      <c r="G15" s="24" t="s">
        <v>33</v>
      </c>
      <c r="H15" s="15">
        <f>B15*2</f>
        <v>0</v>
      </c>
      <c r="I15" s="16" t="s">
        <v>9</v>
      </c>
    </row>
    <row r="16" spans="1:11" thickBot="1" x14ac:dyDescent="0.35">
      <c r="A16" s="12" t="s">
        <v>8</v>
      </c>
      <c r="B16" s="107">
        <v>0</v>
      </c>
      <c r="C16" s="8"/>
      <c r="D16" s="8"/>
      <c r="E16" s="31"/>
      <c r="F16" s="25"/>
      <c r="G16" s="25" t="s">
        <v>33</v>
      </c>
      <c r="H16" s="17">
        <f>B16*2</f>
        <v>0</v>
      </c>
      <c r="I16" s="18" t="s">
        <v>9</v>
      </c>
    </row>
    <row r="17" spans="1:11" thickBot="1" x14ac:dyDescent="0.35">
      <c r="A17" s="58" t="s">
        <v>11</v>
      </c>
      <c r="B17" s="5"/>
      <c r="C17" s="5"/>
      <c r="D17" s="5"/>
      <c r="E17" s="5"/>
      <c r="F17" s="5"/>
      <c r="G17" s="27"/>
      <c r="H17" s="5"/>
      <c r="I17" s="5"/>
      <c r="J17" s="42">
        <f>SUM(H13:H16)</f>
        <v>0</v>
      </c>
      <c r="K17" s="43" t="s">
        <v>9</v>
      </c>
    </row>
    <row r="18" spans="1:11" thickBot="1" x14ac:dyDescent="0.35">
      <c r="A18" s="22"/>
      <c r="B18" s="5"/>
      <c r="C18" s="5"/>
      <c r="D18" s="5"/>
      <c r="E18" s="5"/>
      <c r="F18" s="5"/>
      <c r="G18" s="27"/>
      <c r="H18" s="5"/>
      <c r="I18" s="5"/>
    </row>
    <row r="19" spans="1:11" thickBot="1" x14ac:dyDescent="0.35">
      <c r="A19" s="87" t="s">
        <v>10</v>
      </c>
      <c r="B19" s="69"/>
      <c r="C19" s="84"/>
      <c r="D19" s="69"/>
      <c r="E19" s="69"/>
      <c r="F19" s="69"/>
      <c r="G19" s="85"/>
      <c r="H19" s="69"/>
      <c r="I19" s="86" t="s">
        <v>34</v>
      </c>
    </row>
    <row r="20" spans="1:11" thickBot="1" x14ac:dyDescent="0.35">
      <c r="A20" s="12" t="s">
        <v>16</v>
      </c>
      <c r="B20" s="36"/>
      <c r="C20" s="113"/>
      <c r="D20" s="19"/>
      <c r="E20" s="19"/>
      <c r="F20" s="19"/>
      <c r="G20" s="114"/>
      <c r="H20" s="112">
        <v>0</v>
      </c>
      <c r="I20" s="18" t="s">
        <v>9</v>
      </c>
      <c r="J20" s="111">
        <f>H20</f>
        <v>0</v>
      </c>
      <c r="K20" s="41" t="s">
        <v>9</v>
      </c>
    </row>
    <row r="21" spans="1:11" thickBot="1" x14ac:dyDescent="0.35"/>
    <row r="22" spans="1:11" thickBot="1" x14ac:dyDescent="0.35">
      <c r="A22" s="89" t="s">
        <v>29</v>
      </c>
      <c r="B22" s="90"/>
      <c r="C22" s="91"/>
      <c r="D22" s="90"/>
      <c r="E22" s="90"/>
      <c r="F22" s="90"/>
      <c r="G22" s="92"/>
      <c r="H22" s="90"/>
      <c r="I22" s="93" t="s">
        <v>62</v>
      </c>
    </row>
    <row r="23" spans="1:11" thickBot="1" x14ac:dyDescent="0.35">
      <c r="A23" s="12" t="s">
        <v>59</v>
      </c>
      <c r="B23" s="9"/>
      <c r="C23" s="23" t="s">
        <v>30</v>
      </c>
      <c r="D23" s="8">
        <f>SUM(E4:E8)</f>
        <v>0</v>
      </c>
      <c r="E23" s="17" t="s">
        <v>63</v>
      </c>
      <c r="F23" s="98"/>
      <c r="G23" s="29"/>
      <c r="H23" s="61">
        <f>D23*20/2.3</f>
        <v>0</v>
      </c>
      <c r="I23" s="18" t="s">
        <v>9</v>
      </c>
    </row>
    <row r="24" spans="1:11" thickBot="1" x14ac:dyDescent="0.35">
      <c r="A24" s="22" t="s">
        <v>35</v>
      </c>
      <c r="J24" s="62">
        <f>SUM(H23:H23)</f>
        <v>0</v>
      </c>
      <c r="K24" s="46" t="s">
        <v>9</v>
      </c>
    </row>
    <row r="25" spans="1:11" thickBot="1" x14ac:dyDescent="0.35">
      <c r="A25" s="22"/>
      <c r="J25" s="5"/>
      <c r="K25" s="5"/>
    </row>
    <row r="26" spans="1:11" thickBot="1" x14ac:dyDescent="0.35">
      <c r="A26" s="74" t="s">
        <v>60</v>
      </c>
      <c r="B26" s="75"/>
      <c r="C26" s="76"/>
      <c r="D26" s="75"/>
      <c r="E26" s="75"/>
      <c r="F26" s="75"/>
      <c r="G26" s="77"/>
      <c r="H26" s="75"/>
      <c r="I26" s="78"/>
    </row>
    <row r="27" spans="1:11" ht="14.45" x14ac:dyDescent="0.3">
      <c r="A27" s="177" t="s">
        <v>17</v>
      </c>
      <c r="B27" s="97"/>
      <c r="C27" s="178"/>
      <c r="D27" s="97"/>
      <c r="E27" s="97"/>
      <c r="F27" s="14"/>
      <c r="G27" s="28"/>
      <c r="H27" s="103">
        <v>0</v>
      </c>
      <c r="I27" s="16" t="s">
        <v>9</v>
      </c>
    </row>
    <row r="28" spans="1:11" ht="14.45" x14ac:dyDescent="0.3">
      <c r="A28" s="179"/>
      <c r="B28" s="180"/>
      <c r="C28" s="181"/>
      <c r="D28" s="180"/>
      <c r="E28" s="99"/>
      <c r="F28" s="16"/>
      <c r="G28" s="68"/>
      <c r="H28" s="108"/>
      <c r="I28" s="67" t="s">
        <v>9</v>
      </c>
    </row>
    <row r="29" spans="1:11" x14ac:dyDescent="0.25">
      <c r="A29" s="179"/>
      <c r="B29" s="180"/>
      <c r="C29" s="181"/>
      <c r="D29" s="180"/>
      <c r="E29" s="99"/>
      <c r="F29" s="16"/>
      <c r="G29" s="68"/>
      <c r="H29" s="108"/>
      <c r="I29" s="67" t="s">
        <v>9</v>
      </c>
    </row>
    <row r="30" spans="1:11" x14ac:dyDescent="0.25">
      <c r="A30" s="179"/>
      <c r="B30" s="180"/>
      <c r="C30" s="181"/>
      <c r="D30" s="180"/>
      <c r="E30" s="99"/>
      <c r="F30" s="16"/>
      <c r="G30" s="68"/>
      <c r="H30" s="108"/>
      <c r="I30" s="67" t="s">
        <v>9</v>
      </c>
    </row>
    <row r="31" spans="1:11" x14ac:dyDescent="0.25">
      <c r="A31" s="179"/>
      <c r="B31" s="180"/>
      <c r="C31" s="181"/>
      <c r="D31" s="180"/>
      <c r="E31" s="99"/>
      <c r="F31" s="16"/>
      <c r="G31" s="68"/>
      <c r="H31" s="108"/>
      <c r="I31" s="67" t="s">
        <v>9</v>
      </c>
    </row>
    <row r="32" spans="1:11" ht="15.75" thickBot="1" x14ac:dyDescent="0.3">
      <c r="A32" s="182"/>
      <c r="B32" s="98"/>
      <c r="C32" s="183"/>
      <c r="D32" s="98"/>
      <c r="E32" s="98"/>
      <c r="F32" s="18"/>
      <c r="G32" s="29"/>
      <c r="H32" s="105"/>
      <c r="I32" s="18" t="s">
        <v>9</v>
      </c>
    </row>
    <row r="33" spans="1:11" ht="15.75" thickBot="1" x14ac:dyDescent="0.3">
      <c r="A33" s="22" t="s">
        <v>61</v>
      </c>
      <c r="J33" s="44">
        <f>SUM(H27:H32)</f>
        <v>0</v>
      </c>
      <c r="K33" s="45" t="s">
        <v>9</v>
      </c>
    </row>
    <row r="34" spans="1:11" ht="15.75" thickBot="1" x14ac:dyDescent="0.3"/>
    <row r="35" spans="1:11" ht="15.75" thickBot="1" x14ac:dyDescent="0.3">
      <c r="A35" s="57" t="s">
        <v>45</v>
      </c>
      <c r="B35" s="37"/>
      <c r="C35" s="37"/>
      <c r="D35" s="37"/>
      <c r="E35" s="37"/>
      <c r="F35" s="37"/>
      <c r="G35" s="38"/>
      <c r="H35" s="39"/>
      <c r="I35" s="40"/>
      <c r="J35" s="94">
        <f>SUM(J9:J34)</f>
        <v>0</v>
      </c>
      <c r="K35" s="95" t="s">
        <v>9</v>
      </c>
    </row>
    <row r="36" spans="1:11" x14ac:dyDescent="0.25">
      <c r="A36" s="5"/>
      <c r="B36" s="5"/>
      <c r="C36" s="5"/>
      <c r="D36" s="5"/>
      <c r="E36" s="5"/>
      <c r="F36" s="5"/>
      <c r="G36" s="27"/>
      <c r="H36" s="53"/>
      <c r="I36" s="5"/>
      <c r="J36" s="5"/>
      <c r="K36" s="5"/>
    </row>
    <row r="37" spans="1:11" ht="15.75" thickBot="1" x14ac:dyDescent="0.3">
      <c r="A37" s="2" t="s">
        <v>38</v>
      </c>
    </row>
    <row r="38" spans="1:11" x14ac:dyDescent="0.25">
      <c r="A38" s="47" t="s">
        <v>18</v>
      </c>
      <c r="B38" s="47">
        <f>J33+J9</f>
        <v>0</v>
      </c>
      <c r="C38" s="3" t="s">
        <v>39</v>
      </c>
    </row>
    <row r="39" spans="1:11" x14ac:dyDescent="0.25">
      <c r="A39" s="48" t="s">
        <v>19</v>
      </c>
      <c r="B39" s="48">
        <f>J17</f>
        <v>0</v>
      </c>
      <c r="C39" s="3" t="s">
        <v>40</v>
      </c>
    </row>
    <row r="40" spans="1:11" x14ac:dyDescent="0.25">
      <c r="A40" s="49" t="s">
        <v>20</v>
      </c>
      <c r="B40" s="49">
        <f>J20</f>
        <v>0</v>
      </c>
      <c r="C40" s="3" t="s">
        <v>41</v>
      </c>
    </row>
    <row r="41" spans="1:11" ht="15.75" thickBot="1" x14ac:dyDescent="0.3">
      <c r="A41" s="51" t="s">
        <v>21</v>
      </c>
      <c r="B41" s="50">
        <f>J24</f>
        <v>0</v>
      </c>
      <c r="C41" s="3" t="s">
        <v>42</v>
      </c>
    </row>
    <row r="42" spans="1:11" x14ac:dyDescent="0.25">
      <c r="A42" t="s">
        <v>36</v>
      </c>
      <c r="B42" s="52">
        <v>1.2</v>
      </c>
      <c r="C42" s="3" t="s">
        <v>43</v>
      </c>
    </row>
    <row r="43" spans="1:11" x14ac:dyDescent="0.25">
      <c r="A43" t="s">
        <v>37</v>
      </c>
      <c r="B43" s="52">
        <v>1.1000000000000001</v>
      </c>
      <c r="C43" s="3" t="s">
        <v>44</v>
      </c>
    </row>
    <row r="44" spans="1:11" ht="15.75" thickBot="1" x14ac:dyDescent="0.3">
      <c r="B44" s="52"/>
      <c r="C44" s="3"/>
    </row>
    <row r="45" spans="1:11" ht="15.75" thickBot="1" x14ac:dyDescent="0.3">
      <c r="A45" s="96" t="s">
        <v>12</v>
      </c>
      <c r="B45" s="88"/>
      <c r="C45" s="88"/>
      <c r="D45" s="88"/>
      <c r="E45" s="88"/>
      <c r="F45" s="88"/>
      <c r="G45" s="88"/>
      <c r="H45" s="88"/>
      <c r="I45" s="88"/>
      <c r="J45" s="94">
        <f>((B38+B39+B40)*B42+B41)*B43</f>
        <v>0</v>
      </c>
      <c r="K45" s="95" t="s">
        <v>9</v>
      </c>
    </row>
    <row r="46" spans="1:11" x14ac:dyDescent="0.25">
      <c r="I46" s="1" t="s">
        <v>52</v>
      </c>
      <c r="J46" s="65">
        <f>J45*3</f>
        <v>0</v>
      </c>
      <c r="K46" t="s">
        <v>46</v>
      </c>
    </row>
    <row r="47" spans="1:11" x14ac:dyDescent="0.25">
      <c r="I47" s="1" t="s">
        <v>48</v>
      </c>
      <c r="J47" s="172">
        <v>0</v>
      </c>
      <c r="K47" t="s">
        <v>47</v>
      </c>
    </row>
    <row r="48" spans="1:11" x14ac:dyDescent="0.25">
      <c r="I48" s="64" t="s">
        <v>49</v>
      </c>
      <c r="J48" s="65" t="e">
        <f>J47/J46</f>
        <v>#DIV/0!</v>
      </c>
      <c r="K48" t="s">
        <v>47</v>
      </c>
    </row>
    <row r="49" spans="9:11" x14ac:dyDescent="0.25">
      <c r="I49" s="64" t="s">
        <v>50</v>
      </c>
      <c r="J49" s="65" t="e">
        <f>J47/J45</f>
        <v>#DIV/0!</v>
      </c>
      <c r="K49" t="s">
        <v>47</v>
      </c>
    </row>
  </sheetData>
  <pageMargins left="0.39370078740157483" right="0.59055118110236227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topLeftCell="A27" workbookViewId="0">
      <selection activeCell="D1" sqref="D1"/>
    </sheetView>
  </sheetViews>
  <sheetFormatPr defaultRowHeight="15" x14ac:dyDescent="0.25"/>
  <cols>
    <col min="1" max="1" width="17.7109375" customWidth="1"/>
    <col min="5" max="5" width="14.42578125" bestFit="1" customWidth="1"/>
    <col min="6" max="6" width="3" customWidth="1"/>
    <col min="7" max="7" width="12.5703125" style="1" customWidth="1"/>
    <col min="8" max="8" width="8.85546875" customWidth="1"/>
    <col min="9" max="9" width="4.42578125" customWidth="1"/>
    <col min="10" max="10" width="9.85546875" bestFit="1" customWidth="1"/>
    <col min="11" max="11" width="5.7109375" customWidth="1"/>
  </cols>
  <sheetData>
    <row r="1" spans="1:11" ht="25.15" customHeight="1" thickBot="1" x14ac:dyDescent="0.35">
      <c r="A1" s="66" t="s">
        <v>51</v>
      </c>
    </row>
    <row r="2" spans="1:11" thickBot="1" x14ac:dyDescent="0.35">
      <c r="A2" s="74" t="s">
        <v>23</v>
      </c>
      <c r="B2" s="75"/>
      <c r="C2" s="76"/>
      <c r="D2" s="75"/>
      <c r="E2" s="75"/>
      <c r="F2" s="75"/>
      <c r="G2" s="77"/>
      <c r="H2" s="75"/>
      <c r="I2" s="78" t="s">
        <v>95</v>
      </c>
    </row>
    <row r="3" spans="1:11" thickBot="1" x14ac:dyDescent="0.35">
      <c r="A3" s="59" t="s">
        <v>57</v>
      </c>
      <c r="B3" s="55" t="s">
        <v>22</v>
      </c>
      <c r="C3" s="56" t="s">
        <v>5</v>
      </c>
      <c r="D3" s="56" t="s">
        <v>6</v>
      </c>
      <c r="E3" s="56" t="s">
        <v>24</v>
      </c>
      <c r="F3" s="100"/>
      <c r="G3" s="176" t="s">
        <v>94</v>
      </c>
      <c r="H3" s="116" t="s">
        <v>64</v>
      </c>
      <c r="I3" s="35"/>
    </row>
    <row r="4" spans="1:11" thickTop="1" x14ac:dyDescent="0.3">
      <c r="A4" s="32" t="s">
        <v>0</v>
      </c>
      <c r="B4" s="184">
        <v>16</v>
      </c>
      <c r="C4" s="185">
        <v>4</v>
      </c>
      <c r="D4" s="186">
        <f>B4+C4</f>
        <v>20</v>
      </c>
      <c r="E4" s="101"/>
      <c r="F4" s="173" t="s">
        <v>93</v>
      </c>
      <c r="G4" s="169"/>
      <c r="H4" s="196"/>
      <c r="I4" s="34" t="s">
        <v>9</v>
      </c>
    </row>
    <row r="5" spans="1:11" ht="14.45" x14ac:dyDescent="0.3">
      <c r="A5" s="11" t="s">
        <v>1</v>
      </c>
      <c r="B5" s="187">
        <v>24</v>
      </c>
      <c r="C5" s="188">
        <v>4</v>
      </c>
      <c r="D5" s="186">
        <f>B5+C5</f>
        <v>28</v>
      </c>
      <c r="E5" s="102"/>
      <c r="F5" s="174" t="s">
        <v>93</v>
      </c>
      <c r="G5" s="169"/>
      <c r="H5" s="196"/>
      <c r="I5" s="16" t="s">
        <v>9</v>
      </c>
    </row>
    <row r="6" spans="1:11" ht="14.45" x14ac:dyDescent="0.3">
      <c r="A6" s="11" t="s">
        <v>2</v>
      </c>
      <c r="B6" s="187">
        <v>28</v>
      </c>
      <c r="C6" s="188">
        <v>4</v>
      </c>
      <c r="D6" s="186">
        <f>B6+C6</f>
        <v>32</v>
      </c>
      <c r="E6" s="102"/>
      <c r="F6" s="174" t="s">
        <v>93</v>
      </c>
      <c r="G6" s="169"/>
      <c r="H6" s="196"/>
      <c r="I6" s="16" t="s">
        <v>9</v>
      </c>
    </row>
    <row r="7" spans="1:11" ht="14.45" x14ac:dyDescent="0.3">
      <c r="A7" s="11" t="s">
        <v>3</v>
      </c>
      <c r="B7" s="187">
        <v>16</v>
      </c>
      <c r="C7" s="188">
        <v>2</v>
      </c>
      <c r="D7" s="186">
        <f>B7+C7</f>
        <v>18</v>
      </c>
      <c r="E7" s="102"/>
      <c r="F7" s="174" t="s">
        <v>93</v>
      </c>
      <c r="G7" s="169"/>
      <c r="H7" s="196"/>
      <c r="I7" s="16" t="s">
        <v>9</v>
      </c>
    </row>
    <row r="8" spans="1:11" thickBot="1" x14ac:dyDescent="0.35">
      <c r="A8" s="12" t="s">
        <v>4</v>
      </c>
      <c r="B8" s="189">
        <v>16</v>
      </c>
      <c r="C8" s="190">
        <v>1</v>
      </c>
      <c r="D8" s="190">
        <f>B8+C8</f>
        <v>17</v>
      </c>
      <c r="E8" s="104"/>
      <c r="F8" s="175" t="s">
        <v>93</v>
      </c>
      <c r="G8" s="170"/>
      <c r="H8" s="196"/>
      <c r="I8" s="18" t="s">
        <v>9</v>
      </c>
    </row>
    <row r="9" spans="1:11" thickBot="1" x14ac:dyDescent="0.35">
      <c r="A9" s="4" t="s">
        <v>28</v>
      </c>
      <c r="B9" s="5"/>
      <c r="C9" s="5"/>
      <c r="D9" s="5"/>
      <c r="E9" s="5"/>
      <c r="F9" s="5"/>
      <c r="G9" s="27"/>
      <c r="H9" s="72"/>
      <c r="I9" s="73" t="s">
        <v>53</v>
      </c>
      <c r="J9" s="109"/>
      <c r="K9" s="45" t="s">
        <v>55</v>
      </c>
    </row>
    <row r="10" spans="1:11" ht="14.45" x14ac:dyDescent="0.3">
      <c r="H10" s="63" t="s">
        <v>56</v>
      </c>
      <c r="K10" s="63" t="s">
        <v>54</v>
      </c>
    </row>
    <row r="11" spans="1:11" thickBot="1" x14ac:dyDescent="0.35">
      <c r="K11" s="1"/>
    </row>
    <row r="12" spans="1:11" thickBot="1" x14ac:dyDescent="0.35">
      <c r="A12" s="79" t="s">
        <v>25</v>
      </c>
      <c r="B12" s="80"/>
      <c r="C12" s="81"/>
      <c r="D12" s="80"/>
      <c r="E12" s="80"/>
      <c r="F12" s="81" t="s">
        <v>91</v>
      </c>
      <c r="G12" s="82"/>
      <c r="H12" s="80"/>
      <c r="I12" s="83"/>
    </row>
    <row r="13" spans="1:11" ht="14.45" x14ac:dyDescent="0.3">
      <c r="A13" s="10" t="s">
        <v>26</v>
      </c>
      <c r="B13" s="110"/>
      <c r="C13" s="20" t="s">
        <v>27</v>
      </c>
      <c r="D13" s="192"/>
      <c r="E13" s="6" t="s">
        <v>7</v>
      </c>
      <c r="F13" s="171"/>
      <c r="G13" s="21" t="s">
        <v>31</v>
      </c>
      <c r="H13" s="193"/>
      <c r="I13" s="14" t="s">
        <v>9</v>
      </c>
    </row>
    <row r="14" spans="1:11" ht="14.45" x14ac:dyDescent="0.3">
      <c r="A14" s="11" t="s">
        <v>14</v>
      </c>
      <c r="B14" s="106"/>
      <c r="C14" s="7"/>
      <c r="D14" s="7"/>
      <c r="E14" s="30" t="s">
        <v>15</v>
      </c>
      <c r="F14" s="26"/>
      <c r="G14" s="24" t="s">
        <v>32</v>
      </c>
      <c r="H14" s="194"/>
      <c r="I14" s="16" t="s">
        <v>9</v>
      </c>
    </row>
    <row r="15" spans="1:11" ht="14.45" x14ac:dyDescent="0.3">
      <c r="A15" s="11" t="s">
        <v>13</v>
      </c>
      <c r="B15" s="106"/>
      <c r="C15" s="7"/>
      <c r="D15" s="7"/>
      <c r="E15" s="30" t="s">
        <v>13</v>
      </c>
      <c r="F15" s="26"/>
      <c r="G15" s="24" t="s">
        <v>33</v>
      </c>
      <c r="H15" s="194"/>
      <c r="I15" s="16" t="s">
        <v>9</v>
      </c>
    </row>
    <row r="16" spans="1:11" thickBot="1" x14ac:dyDescent="0.35">
      <c r="A16" s="12" t="s">
        <v>8</v>
      </c>
      <c r="B16" s="107"/>
      <c r="C16" s="8"/>
      <c r="D16" s="8"/>
      <c r="E16" s="31"/>
      <c r="F16" s="25"/>
      <c r="G16" s="25" t="s">
        <v>33</v>
      </c>
      <c r="H16" s="195"/>
      <c r="I16" s="18" t="s">
        <v>9</v>
      </c>
    </row>
    <row r="17" spans="1:11" thickBot="1" x14ac:dyDescent="0.35">
      <c r="A17" s="58" t="s">
        <v>11</v>
      </c>
      <c r="B17" s="5"/>
      <c r="C17" s="5"/>
      <c r="D17" s="5"/>
      <c r="E17" s="5"/>
      <c r="F17" s="5"/>
      <c r="G17" s="27"/>
      <c r="H17" s="5"/>
      <c r="I17" s="5"/>
      <c r="J17" s="42"/>
      <c r="K17" s="43" t="s">
        <v>9</v>
      </c>
    </row>
    <row r="18" spans="1:11" thickBot="1" x14ac:dyDescent="0.35">
      <c r="A18" s="22"/>
      <c r="B18" s="5"/>
      <c r="C18" s="5"/>
      <c r="D18" s="5"/>
      <c r="E18" s="5"/>
      <c r="F18" s="5"/>
      <c r="G18" s="27"/>
      <c r="H18" s="5"/>
      <c r="I18" s="5"/>
    </row>
    <row r="19" spans="1:11" thickBot="1" x14ac:dyDescent="0.35">
      <c r="A19" s="87" t="s">
        <v>10</v>
      </c>
      <c r="B19" s="69"/>
      <c r="C19" s="84"/>
      <c r="D19" s="69"/>
      <c r="E19" s="69"/>
      <c r="F19" s="69"/>
      <c r="G19" s="85"/>
      <c r="H19" s="69"/>
      <c r="I19" s="86" t="s">
        <v>34</v>
      </c>
    </row>
    <row r="20" spans="1:11" thickBot="1" x14ac:dyDescent="0.35">
      <c r="A20" s="12" t="s">
        <v>16</v>
      </c>
      <c r="B20" s="36"/>
      <c r="C20" s="113"/>
      <c r="D20" s="19"/>
      <c r="E20" s="19"/>
      <c r="F20" s="19"/>
      <c r="G20" s="114"/>
      <c r="H20" s="112"/>
      <c r="I20" s="18" t="s">
        <v>9</v>
      </c>
      <c r="J20" s="111"/>
      <c r="K20" s="41" t="s">
        <v>9</v>
      </c>
    </row>
    <row r="21" spans="1:11" thickBot="1" x14ac:dyDescent="0.35"/>
    <row r="22" spans="1:11" thickBot="1" x14ac:dyDescent="0.35">
      <c r="A22" s="89" t="s">
        <v>29</v>
      </c>
      <c r="B22" s="90"/>
      <c r="C22" s="91"/>
      <c r="D22" s="90"/>
      <c r="E22" s="90"/>
      <c r="F22" s="90"/>
      <c r="G22" s="92"/>
      <c r="H22" s="90"/>
      <c r="I22" s="93" t="s">
        <v>62</v>
      </c>
    </row>
    <row r="23" spans="1:11" thickBot="1" x14ac:dyDescent="0.35">
      <c r="A23" s="12" t="s">
        <v>59</v>
      </c>
      <c r="B23" s="9"/>
      <c r="C23" s="23" t="s">
        <v>30</v>
      </c>
      <c r="D23" s="71"/>
      <c r="E23" s="17" t="s">
        <v>63</v>
      </c>
      <c r="F23" s="98"/>
      <c r="G23" s="29"/>
      <c r="H23" s="191"/>
      <c r="I23" s="18" t="s">
        <v>9</v>
      </c>
    </row>
    <row r="24" spans="1:11" thickBot="1" x14ac:dyDescent="0.35">
      <c r="A24" s="22" t="s">
        <v>35</v>
      </c>
      <c r="J24" s="62"/>
      <c r="K24" s="46" t="s">
        <v>9</v>
      </c>
    </row>
    <row r="25" spans="1:11" thickBot="1" x14ac:dyDescent="0.35">
      <c r="A25" s="22"/>
      <c r="J25" s="5"/>
      <c r="K25" s="5"/>
    </row>
    <row r="26" spans="1:11" thickBot="1" x14ac:dyDescent="0.35">
      <c r="A26" s="74" t="s">
        <v>60</v>
      </c>
      <c r="B26" s="75"/>
      <c r="C26" s="76"/>
      <c r="D26" s="75"/>
      <c r="E26" s="75"/>
      <c r="F26" s="75"/>
      <c r="G26" s="77"/>
      <c r="H26" s="75"/>
      <c r="I26" s="78"/>
    </row>
    <row r="27" spans="1:11" ht="14.45" x14ac:dyDescent="0.3">
      <c r="A27" s="177" t="s">
        <v>17</v>
      </c>
      <c r="B27" s="97"/>
      <c r="C27" s="178"/>
      <c r="D27" s="97"/>
      <c r="E27" s="97"/>
      <c r="F27" s="14"/>
      <c r="G27" s="28"/>
      <c r="H27" s="103"/>
      <c r="I27" s="16" t="s">
        <v>9</v>
      </c>
    </row>
    <row r="28" spans="1:11" ht="14.45" x14ac:dyDescent="0.3">
      <c r="A28" s="179" t="s">
        <v>92</v>
      </c>
      <c r="B28" s="180"/>
      <c r="C28" s="181"/>
      <c r="D28" s="180"/>
      <c r="E28" s="99"/>
      <c r="F28" s="16"/>
      <c r="G28" s="68"/>
      <c r="H28" s="108"/>
      <c r="I28" s="67" t="s">
        <v>9</v>
      </c>
    </row>
    <row r="29" spans="1:11" ht="14.45" x14ac:dyDescent="0.3">
      <c r="A29" s="179"/>
      <c r="B29" s="180"/>
      <c r="C29" s="181"/>
      <c r="D29" s="180"/>
      <c r="E29" s="99"/>
      <c r="F29" s="16"/>
      <c r="G29" s="68"/>
      <c r="H29" s="108"/>
      <c r="I29" s="67" t="s">
        <v>9</v>
      </c>
    </row>
    <row r="30" spans="1:11" ht="14.45" x14ac:dyDescent="0.3">
      <c r="A30" s="179"/>
      <c r="B30" s="180"/>
      <c r="C30" s="181"/>
      <c r="D30" s="180"/>
      <c r="E30" s="99"/>
      <c r="F30" s="16"/>
      <c r="G30" s="68"/>
      <c r="H30" s="108"/>
      <c r="I30" s="67" t="s">
        <v>9</v>
      </c>
    </row>
    <row r="31" spans="1:11" ht="14.45" x14ac:dyDescent="0.3">
      <c r="A31" s="179"/>
      <c r="B31" s="180"/>
      <c r="C31" s="181"/>
      <c r="D31" s="180"/>
      <c r="E31" s="99"/>
      <c r="F31" s="16"/>
      <c r="G31" s="68"/>
      <c r="H31" s="108"/>
      <c r="I31" s="67" t="s">
        <v>9</v>
      </c>
    </row>
    <row r="32" spans="1:11" thickBot="1" x14ac:dyDescent="0.35">
      <c r="A32" s="182"/>
      <c r="B32" s="98"/>
      <c r="C32" s="183"/>
      <c r="D32" s="98"/>
      <c r="E32" s="98"/>
      <c r="F32" s="18"/>
      <c r="G32" s="29"/>
      <c r="H32" s="105"/>
      <c r="I32" s="18" t="s">
        <v>9</v>
      </c>
    </row>
    <row r="33" spans="1:11" thickBot="1" x14ac:dyDescent="0.35">
      <c r="A33" s="22" t="s">
        <v>61</v>
      </c>
      <c r="J33" s="44"/>
      <c r="K33" s="45" t="s">
        <v>9</v>
      </c>
    </row>
    <row r="34" spans="1:11" thickBot="1" x14ac:dyDescent="0.35"/>
    <row r="35" spans="1:11" thickBot="1" x14ac:dyDescent="0.35">
      <c r="A35" s="57" t="s">
        <v>45</v>
      </c>
      <c r="B35" s="37"/>
      <c r="C35" s="37"/>
      <c r="D35" s="37"/>
      <c r="E35" s="37"/>
      <c r="F35" s="37"/>
      <c r="G35" s="38"/>
      <c r="H35" s="39"/>
      <c r="I35" s="40"/>
      <c r="J35" s="94"/>
      <c r="K35" s="95" t="s">
        <v>9</v>
      </c>
    </row>
    <row r="36" spans="1:11" ht="14.45" x14ac:dyDescent="0.3">
      <c r="A36" s="5"/>
      <c r="B36" s="5"/>
      <c r="C36" s="5"/>
      <c r="D36" s="5"/>
      <c r="E36" s="5"/>
      <c r="F36" s="5"/>
      <c r="G36" s="27"/>
      <c r="H36" s="53"/>
      <c r="I36" s="5"/>
      <c r="J36" s="5"/>
      <c r="K36" s="5"/>
    </row>
    <row r="37" spans="1:11" thickBot="1" x14ac:dyDescent="0.35">
      <c r="A37" s="2" t="s">
        <v>38</v>
      </c>
    </row>
    <row r="38" spans="1:11" ht="14.45" x14ac:dyDescent="0.3">
      <c r="A38" s="47" t="s">
        <v>18</v>
      </c>
      <c r="B38" s="47"/>
      <c r="C38" s="3" t="s">
        <v>39</v>
      </c>
    </row>
    <row r="39" spans="1:11" ht="14.45" x14ac:dyDescent="0.3">
      <c r="A39" s="48" t="s">
        <v>19</v>
      </c>
      <c r="B39" s="48"/>
      <c r="C39" s="3" t="s">
        <v>40</v>
      </c>
    </row>
    <row r="40" spans="1:11" ht="14.45" x14ac:dyDescent="0.3">
      <c r="A40" s="49" t="s">
        <v>20</v>
      </c>
      <c r="B40" s="49"/>
      <c r="C40" s="3" t="s">
        <v>41</v>
      </c>
    </row>
    <row r="41" spans="1:11" thickBot="1" x14ac:dyDescent="0.35">
      <c r="A41" s="51" t="s">
        <v>21</v>
      </c>
      <c r="B41" s="50"/>
      <c r="C41" s="3" t="s">
        <v>42</v>
      </c>
    </row>
    <row r="42" spans="1:11" ht="14.45" x14ac:dyDescent="0.3">
      <c r="A42" t="s">
        <v>36</v>
      </c>
      <c r="B42" s="52">
        <v>1.2</v>
      </c>
      <c r="C42" s="3" t="s">
        <v>43</v>
      </c>
    </row>
    <row r="43" spans="1:11" ht="14.45" x14ac:dyDescent="0.3">
      <c r="A43" t="s">
        <v>37</v>
      </c>
      <c r="B43" s="52">
        <v>1.1000000000000001</v>
      </c>
      <c r="C43" s="3" t="s">
        <v>44</v>
      </c>
    </row>
    <row r="44" spans="1:11" thickBot="1" x14ac:dyDescent="0.35">
      <c r="B44" s="52"/>
      <c r="C44" s="3"/>
    </row>
    <row r="45" spans="1:11" thickBot="1" x14ac:dyDescent="0.35">
      <c r="A45" s="96" t="s">
        <v>12</v>
      </c>
      <c r="B45" s="88"/>
      <c r="C45" s="88"/>
      <c r="D45" s="88"/>
      <c r="E45" s="88"/>
      <c r="F45" s="88"/>
      <c r="G45" s="88"/>
      <c r="H45" s="88"/>
      <c r="I45" s="88"/>
      <c r="J45" s="94"/>
      <c r="K45" s="95" t="s">
        <v>9</v>
      </c>
    </row>
    <row r="46" spans="1:11" ht="14.45" x14ac:dyDescent="0.3">
      <c r="I46" s="1" t="s">
        <v>52</v>
      </c>
      <c r="J46" s="70"/>
      <c r="K46" t="s">
        <v>46</v>
      </c>
    </row>
    <row r="47" spans="1:11" ht="14.45" x14ac:dyDescent="0.3">
      <c r="I47" s="1" t="s">
        <v>48</v>
      </c>
      <c r="J47" s="172"/>
      <c r="K47" t="s">
        <v>47</v>
      </c>
    </row>
    <row r="48" spans="1:11" ht="14.45" x14ac:dyDescent="0.3">
      <c r="I48" s="64" t="s">
        <v>49</v>
      </c>
      <c r="J48" s="70"/>
      <c r="K48" t="s">
        <v>47</v>
      </c>
    </row>
    <row r="49" spans="9:11" ht="14.45" x14ac:dyDescent="0.3">
      <c r="I49" s="64" t="s">
        <v>50</v>
      </c>
      <c r="J49" s="70"/>
      <c r="K49" t="s">
        <v>47</v>
      </c>
    </row>
  </sheetData>
  <pageMargins left="0.39370078740157483" right="0.59055118110236227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workbookViewId="0">
      <selection activeCell="D9" sqref="D9"/>
    </sheetView>
  </sheetViews>
  <sheetFormatPr defaultRowHeight="15" x14ac:dyDescent="0.25"/>
  <cols>
    <col min="1" max="1" width="57.7109375" customWidth="1"/>
    <col min="2" max="2" width="12.85546875" bestFit="1" customWidth="1"/>
    <col min="3" max="3" width="5" customWidth="1"/>
  </cols>
  <sheetData>
    <row r="2" spans="1:4" thickBot="1" x14ac:dyDescent="0.35">
      <c r="C2" s="144" t="s">
        <v>58</v>
      </c>
      <c r="D2" s="144" t="s">
        <v>6</v>
      </c>
    </row>
    <row r="3" spans="1:4" ht="14.45" x14ac:dyDescent="0.3">
      <c r="A3" s="122" t="s">
        <v>66</v>
      </c>
      <c r="B3" s="123" t="s">
        <v>74</v>
      </c>
      <c r="C3" s="139">
        <v>0</v>
      </c>
      <c r="D3" s="47">
        <f>C3*300</f>
        <v>0</v>
      </c>
    </row>
    <row r="4" spans="1:4" ht="14.45" x14ac:dyDescent="0.3">
      <c r="A4" s="124" t="s">
        <v>67</v>
      </c>
      <c r="B4" s="125" t="s">
        <v>75</v>
      </c>
      <c r="C4" s="140">
        <v>0</v>
      </c>
      <c r="D4" s="48">
        <f>C4</f>
        <v>0</v>
      </c>
    </row>
    <row r="5" spans="1:4" ht="14.45" x14ac:dyDescent="0.3">
      <c r="A5" s="126" t="s">
        <v>68</v>
      </c>
      <c r="B5" s="127" t="s">
        <v>76</v>
      </c>
      <c r="C5" s="137"/>
      <c r="D5" s="143">
        <v>0</v>
      </c>
    </row>
    <row r="6" spans="1:4" ht="14.45" x14ac:dyDescent="0.3">
      <c r="A6" s="128" t="s">
        <v>69</v>
      </c>
      <c r="B6" s="129" t="s">
        <v>77</v>
      </c>
      <c r="C6" s="141">
        <v>0</v>
      </c>
      <c r="D6" s="117">
        <f>C6*20</f>
        <v>0</v>
      </c>
    </row>
    <row r="7" spans="1:4" ht="14.45" x14ac:dyDescent="0.3">
      <c r="A7" s="130" t="s">
        <v>70</v>
      </c>
      <c r="B7" s="131" t="s">
        <v>81</v>
      </c>
      <c r="C7" s="140">
        <v>0</v>
      </c>
      <c r="D7" s="118">
        <f>C7*12.5</f>
        <v>0</v>
      </c>
    </row>
    <row r="8" spans="1:4" thickBot="1" x14ac:dyDescent="0.35">
      <c r="A8" s="132" t="s">
        <v>78</v>
      </c>
      <c r="B8" s="133" t="s">
        <v>79</v>
      </c>
      <c r="C8" s="138"/>
      <c r="D8" s="142">
        <v>0</v>
      </c>
    </row>
    <row r="9" spans="1:4" ht="14.45" x14ac:dyDescent="0.3">
      <c r="A9" t="s">
        <v>71</v>
      </c>
      <c r="D9" s="119">
        <v>1.3</v>
      </c>
    </row>
    <row r="10" spans="1:4" ht="14.45" x14ac:dyDescent="0.3">
      <c r="A10" t="s">
        <v>72</v>
      </c>
      <c r="D10" s="120">
        <v>1.2</v>
      </c>
    </row>
    <row r="11" spans="1:4" thickBot="1" x14ac:dyDescent="0.35">
      <c r="A11" t="s">
        <v>73</v>
      </c>
      <c r="D11" s="121">
        <v>1.05</v>
      </c>
    </row>
    <row r="12" spans="1:4" thickBot="1" x14ac:dyDescent="0.35"/>
    <row r="13" spans="1:4" thickBot="1" x14ac:dyDescent="0.35">
      <c r="A13" s="134" t="s">
        <v>65</v>
      </c>
      <c r="B13" s="135" t="s">
        <v>80</v>
      </c>
      <c r="C13" s="135"/>
      <c r="D13" s="136">
        <f>((D3+D4+D5+D6+D7)*D9+D8)*D10*D11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showGridLines="0" topLeftCell="A11" zoomScale="110" zoomScaleNormal="110" workbookViewId="0">
      <selection activeCell="V25" sqref="V25"/>
    </sheetView>
  </sheetViews>
  <sheetFormatPr defaultRowHeight="15" x14ac:dyDescent="0.25"/>
  <cols>
    <col min="1" max="1" width="8.85546875" style="146"/>
    <col min="2" max="2" width="34.85546875" style="146" customWidth="1"/>
    <col min="3" max="31" width="5.7109375" style="146" customWidth="1"/>
    <col min="32" max="254" width="8.85546875" style="146"/>
    <col min="255" max="255" width="34.85546875" style="146" customWidth="1"/>
    <col min="256" max="287" width="5.7109375" style="146" customWidth="1"/>
    <col min="288" max="510" width="8.85546875" style="146"/>
    <col min="511" max="511" width="34.85546875" style="146" customWidth="1"/>
    <col min="512" max="543" width="5.7109375" style="146" customWidth="1"/>
    <col min="544" max="766" width="8.85546875" style="146"/>
    <col min="767" max="767" width="34.85546875" style="146" customWidth="1"/>
    <col min="768" max="799" width="5.7109375" style="146" customWidth="1"/>
    <col min="800" max="1022" width="8.85546875" style="146"/>
    <col min="1023" max="1023" width="34.85546875" style="146" customWidth="1"/>
    <col min="1024" max="1055" width="5.7109375" style="146" customWidth="1"/>
    <col min="1056" max="1278" width="8.85546875" style="146"/>
    <col min="1279" max="1279" width="34.85546875" style="146" customWidth="1"/>
    <col min="1280" max="1311" width="5.7109375" style="146" customWidth="1"/>
    <col min="1312" max="1534" width="8.85546875" style="146"/>
    <col min="1535" max="1535" width="34.85546875" style="146" customWidth="1"/>
    <col min="1536" max="1567" width="5.7109375" style="146" customWidth="1"/>
    <col min="1568" max="1790" width="8.85546875" style="146"/>
    <col min="1791" max="1791" width="34.85546875" style="146" customWidth="1"/>
    <col min="1792" max="1823" width="5.7109375" style="146" customWidth="1"/>
    <col min="1824" max="2046" width="8.85546875" style="146"/>
    <col min="2047" max="2047" width="34.85546875" style="146" customWidth="1"/>
    <col min="2048" max="2079" width="5.7109375" style="146" customWidth="1"/>
    <col min="2080" max="2302" width="8.85546875" style="146"/>
    <col min="2303" max="2303" width="34.85546875" style="146" customWidth="1"/>
    <col min="2304" max="2335" width="5.7109375" style="146" customWidth="1"/>
    <col min="2336" max="2558" width="8.85546875" style="146"/>
    <col min="2559" max="2559" width="34.85546875" style="146" customWidth="1"/>
    <col min="2560" max="2591" width="5.7109375" style="146" customWidth="1"/>
    <col min="2592" max="2814" width="8.85546875" style="146"/>
    <col min="2815" max="2815" width="34.85546875" style="146" customWidth="1"/>
    <col min="2816" max="2847" width="5.7109375" style="146" customWidth="1"/>
    <col min="2848" max="3070" width="8.85546875" style="146"/>
    <col min="3071" max="3071" width="34.85546875" style="146" customWidth="1"/>
    <col min="3072" max="3103" width="5.7109375" style="146" customWidth="1"/>
    <col min="3104" max="3326" width="8.85546875" style="146"/>
    <col min="3327" max="3327" width="34.85546875" style="146" customWidth="1"/>
    <col min="3328" max="3359" width="5.7109375" style="146" customWidth="1"/>
    <col min="3360" max="3582" width="8.85546875" style="146"/>
    <col min="3583" max="3583" width="34.85546875" style="146" customWidth="1"/>
    <col min="3584" max="3615" width="5.7109375" style="146" customWidth="1"/>
    <col min="3616" max="3838" width="8.85546875" style="146"/>
    <col min="3839" max="3839" width="34.85546875" style="146" customWidth="1"/>
    <col min="3840" max="3871" width="5.7109375" style="146" customWidth="1"/>
    <col min="3872" max="4094" width="8.85546875" style="146"/>
    <col min="4095" max="4095" width="34.85546875" style="146" customWidth="1"/>
    <col min="4096" max="4127" width="5.7109375" style="146" customWidth="1"/>
    <col min="4128" max="4350" width="8.85546875" style="146"/>
    <col min="4351" max="4351" width="34.85546875" style="146" customWidth="1"/>
    <col min="4352" max="4383" width="5.7109375" style="146" customWidth="1"/>
    <col min="4384" max="4606" width="8.85546875" style="146"/>
    <col min="4607" max="4607" width="34.85546875" style="146" customWidth="1"/>
    <col min="4608" max="4639" width="5.7109375" style="146" customWidth="1"/>
    <col min="4640" max="4862" width="8.85546875" style="146"/>
    <col min="4863" max="4863" width="34.85546875" style="146" customWidth="1"/>
    <col min="4864" max="4895" width="5.7109375" style="146" customWidth="1"/>
    <col min="4896" max="5118" width="8.85546875" style="146"/>
    <col min="5119" max="5119" width="34.85546875" style="146" customWidth="1"/>
    <col min="5120" max="5151" width="5.7109375" style="146" customWidth="1"/>
    <col min="5152" max="5374" width="8.85546875" style="146"/>
    <col min="5375" max="5375" width="34.85546875" style="146" customWidth="1"/>
    <col min="5376" max="5407" width="5.7109375" style="146" customWidth="1"/>
    <col min="5408" max="5630" width="8.85546875" style="146"/>
    <col min="5631" max="5631" width="34.85546875" style="146" customWidth="1"/>
    <col min="5632" max="5663" width="5.7109375" style="146" customWidth="1"/>
    <col min="5664" max="5886" width="8.85546875" style="146"/>
    <col min="5887" max="5887" width="34.85546875" style="146" customWidth="1"/>
    <col min="5888" max="5919" width="5.7109375" style="146" customWidth="1"/>
    <col min="5920" max="6142" width="8.85546875" style="146"/>
    <col min="6143" max="6143" width="34.85546875" style="146" customWidth="1"/>
    <col min="6144" max="6175" width="5.7109375" style="146" customWidth="1"/>
    <col min="6176" max="6398" width="8.85546875" style="146"/>
    <col min="6399" max="6399" width="34.85546875" style="146" customWidth="1"/>
    <col min="6400" max="6431" width="5.7109375" style="146" customWidth="1"/>
    <col min="6432" max="6654" width="8.85546875" style="146"/>
    <col min="6655" max="6655" width="34.85546875" style="146" customWidth="1"/>
    <col min="6656" max="6687" width="5.7109375" style="146" customWidth="1"/>
    <col min="6688" max="6910" width="8.85546875" style="146"/>
    <col min="6911" max="6911" width="34.85546875" style="146" customWidth="1"/>
    <col min="6912" max="6943" width="5.7109375" style="146" customWidth="1"/>
    <col min="6944" max="7166" width="8.85546875" style="146"/>
    <col min="7167" max="7167" width="34.85546875" style="146" customWidth="1"/>
    <col min="7168" max="7199" width="5.7109375" style="146" customWidth="1"/>
    <col min="7200" max="7422" width="8.85546875" style="146"/>
    <col min="7423" max="7423" width="34.85546875" style="146" customWidth="1"/>
    <col min="7424" max="7455" width="5.7109375" style="146" customWidth="1"/>
    <col min="7456" max="7678" width="8.85546875" style="146"/>
    <col min="7679" max="7679" width="34.85546875" style="146" customWidth="1"/>
    <col min="7680" max="7711" width="5.7109375" style="146" customWidth="1"/>
    <col min="7712" max="7934" width="8.85546875" style="146"/>
    <col min="7935" max="7935" width="34.85546875" style="146" customWidth="1"/>
    <col min="7936" max="7967" width="5.7109375" style="146" customWidth="1"/>
    <col min="7968" max="8190" width="8.85546875" style="146"/>
    <col min="8191" max="8191" width="34.85546875" style="146" customWidth="1"/>
    <col min="8192" max="8223" width="5.7109375" style="146" customWidth="1"/>
    <col min="8224" max="8446" width="8.85546875" style="146"/>
    <col min="8447" max="8447" width="34.85546875" style="146" customWidth="1"/>
    <col min="8448" max="8479" width="5.7109375" style="146" customWidth="1"/>
    <col min="8480" max="8702" width="8.85546875" style="146"/>
    <col min="8703" max="8703" width="34.85546875" style="146" customWidth="1"/>
    <col min="8704" max="8735" width="5.7109375" style="146" customWidth="1"/>
    <col min="8736" max="8958" width="8.85546875" style="146"/>
    <col min="8959" max="8959" width="34.85546875" style="146" customWidth="1"/>
    <col min="8960" max="8991" width="5.7109375" style="146" customWidth="1"/>
    <col min="8992" max="9214" width="8.85546875" style="146"/>
    <col min="9215" max="9215" width="34.85546875" style="146" customWidth="1"/>
    <col min="9216" max="9247" width="5.7109375" style="146" customWidth="1"/>
    <col min="9248" max="9470" width="8.85546875" style="146"/>
    <col min="9471" max="9471" width="34.85546875" style="146" customWidth="1"/>
    <col min="9472" max="9503" width="5.7109375" style="146" customWidth="1"/>
    <col min="9504" max="9726" width="8.85546875" style="146"/>
    <col min="9727" max="9727" width="34.85546875" style="146" customWidth="1"/>
    <col min="9728" max="9759" width="5.7109375" style="146" customWidth="1"/>
    <col min="9760" max="9982" width="8.85546875" style="146"/>
    <col min="9983" max="9983" width="34.85546875" style="146" customWidth="1"/>
    <col min="9984" max="10015" width="5.7109375" style="146" customWidth="1"/>
    <col min="10016" max="10238" width="8.85546875" style="146"/>
    <col min="10239" max="10239" width="34.85546875" style="146" customWidth="1"/>
    <col min="10240" max="10271" width="5.7109375" style="146" customWidth="1"/>
    <col min="10272" max="10494" width="8.85546875" style="146"/>
    <col min="10495" max="10495" width="34.85546875" style="146" customWidth="1"/>
    <col min="10496" max="10527" width="5.7109375" style="146" customWidth="1"/>
    <col min="10528" max="10750" width="8.85546875" style="146"/>
    <col min="10751" max="10751" width="34.85546875" style="146" customWidth="1"/>
    <col min="10752" max="10783" width="5.7109375" style="146" customWidth="1"/>
    <col min="10784" max="11006" width="8.85546875" style="146"/>
    <col min="11007" max="11007" width="34.85546875" style="146" customWidth="1"/>
    <col min="11008" max="11039" width="5.7109375" style="146" customWidth="1"/>
    <col min="11040" max="11262" width="8.85546875" style="146"/>
    <col min="11263" max="11263" width="34.85546875" style="146" customWidth="1"/>
    <col min="11264" max="11295" width="5.7109375" style="146" customWidth="1"/>
    <col min="11296" max="11518" width="8.85546875" style="146"/>
    <col min="11519" max="11519" width="34.85546875" style="146" customWidth="1"/>
    <col min="11520" max="11551" width="5.7109375" style="146" customWidth="1"/>
    <col min="11552" max="11774" width="8.85546875" style="146"/>
    <col min="11775" max="11775" width="34.85546875" style="146" customWidth="1"/>
    <col min="11776" max="11807" width="5.7109375" style="146" customWidth="1"/>
    <col min="11808" max="12030" width="8.85546875" style="146"/>
    <col min="12031" max="12031" width="34.85546875" style="146" customWidth="1"/>
    <col min="12032" max="12063" width="5.7109375" style="146" customWidth="1"/>
    <col min="12064" max="12286" width="8.85546875" style="146"/>
    <col min="12287" max="12287" width="34.85546875" style="146" customWidth="1"/>
    <col min="12288" max="12319" width="5.7109375" style="146" customWidth="1"/>
    <col min="12320" max="12542" width="8.85546875" style="146"/>
    <col min="12543" max="12543" width="34.85546875" style="146" customWidth="1"/>
    <col min="12544" max="12575" width="5.7109375" style="146" customWidth="1"/>
    <col min="12576" max="12798" width="8.85546875" style="146"/>
    <col min="12799" max="12799" width="34.85546875" style="146" customWidth="1"/>
    <col min="12800" max="12831" width="5.7109375" style="146" customWidth="1"/>
    <col min="12832" max="13054" width="8.85546875" style="146"/>
    <col min="13055" max="13055" width="34.85546875" style="146" customWidth="1"/>
    <col min="13056" max="13087" width="5.7109375" style="146" customWidth="1"/>
    <col min="13088" max="13310" width="8.85546875" style="146"/>
    <col min="13311" max="13311" width="34.85546875" style="146" customWidth="1"/>
    <col min="13312" max="13343" width="5.7109375" style="146" customWidth="1"/>
    <col min="13344" max="13566" width="8.85546875" style="146"/>
    <col min="13567" max="13567" width="34.85546875" style="146" customWidth="1"/>
    <col min="13568" max="13599" width="5.7109375" style="146" customWidth="1"/>
    <col min="13600" max="13822" width="8.85546875" style="146"/>
    <col min="13823" max="13823" width="34.85546875" style="146" customWidth="1"/>
    <col min="13824" max="13855" width="5.7109375" style="146" customWidth="1"/>
    <col min="13856" max="14078" width="8.85546875" style="146"/>
    <col min="14079" max="14079" width="34.85546875" style="146" customWidth="1"/>
    <col min="14080" max="14111" width="5.7109375" style="146" customWidth="1"/>
    <col min="14112" max="14334" width="8.85546875" style="146"/>
    <col min="14335" max="14335" width="34.85546875" style="146" customWidth="1"/>
    <col min="14336" max="14367" width="5.7109375" style="146" customWidth="1"/>
    <col min="14368" max="14590" width="8.85546875" style="146"/>
    <col min="14591" max="14591" width="34.85546875" style="146" customWidth="1"/>
    <col min="14592" max="14623" width="5.7109375" style="146" customWidth="1"/>
    <col min="14624" max="14846" width="8.85546875" style="146"/>
    <col min="14847" max="14847" width="34.85546875" style="146" customWidth="1"/>
    <col min="14848" max="14879" width="5.7109375" style="146" customWidth="1"/>
    <col min="14880" max="15102" width="8.85546875" style="146"/>
    <col min="15103" max="15103" width="34.85546875" style="146" customWidth="1"/>
    <col min="15104" max="15135" width="5.7109375" style="146" customWidth="1"/>
    <col min="15136" max="15358" width="8.85546875" style="146"/>
    <col min="15359" max="15359" width="34.85546875" style="146" customWidth="1"/>
    <col min="15360" max="15391" width="5.7109375" style="146" customWidth="1"/>
    <col min="15392" max="15614" width="8.85546875" style="146"/>
    <col min="15615" max="15615" width="34.85546875" style="146" customWidth="1"/>
    <col min="15616" max="15647" width="5.7109375" style="146" customWidth="1"/>
    <col min="15648" max="15870" width="8.85546875" style="146"/>
    <col min="15871" max="15871" width="34.85546875" style="146" customWidth="1"/>
    <col min="15872" max="15903" width="5.7109375" style="146" customWidth="1"/>
    <col min="15904" max="16126" width="8.85546875" style="146"/>
    <col min="16127" max="16127" width="34.85546875" style="146" customWidth="1"/>
    <col min="16128" max="16159" width="5.7109375" style="146" customWidth="1"/>
    <col min="16160" max="16384" width="8.85546875" style="146"/>
  </cols>
  <sheetData>
    <row r="1" spans="1:27" ht="19.899999999999999" x14ac:dyDescent="0.4">
      <c r="A1" s="145" t="s">
        <v>82</v>
      </c>
      <c r="C1" s="147"/>
      <c r="D1" s="147"/>
      <c r="E1" s="147"/>
      <c r="F1" s="147"/>
      <c r="G1" s="148"/>
      <c r="H1" s="148"/>
      <c r="I1" s="148"/>
      <c r="J1" s="148"/>
      <c r="V1" s="149"/>
      <c r="W1" s="149"/>
      <c r="X1" s="149"/>
      <c r="Y1" s="149"/>
      <c r="Z1" s="149"/>
      <c r="AA1" s="149"/>
    </row>
    <row r="2" spans="1:27" thickBot="1" x14ac:dyDescent="0.35">
      <c r="A2" s="148"/>
      <c r="B2" s="148"/>
      <c r="V2" s="149"/>
      <c r="W2" s="149"/>
      <c r="X2" s="149"/>
      <c r="Y2" s="149"/>
      <c r="Z2" s="149"/>
      <c r="AA2" s="149"/>
    </row>
    <row r="3" spans="1:27" ht="12.75" customHeight="1" x14ac:dyDescent="0.25">
      <c r="A3" s="197">
        <v>1</v>
      </c>
      <c r="B3" s="198"/>
      <c r="C3" s="150"/>
      <c r="D3" s="148"/>
      <c r="E3" s="148"/>
      <c r="F3" s="148"/>
      <c r="G3" s="148"/>
      <c r="H3" s="148"/>
      <c r="I3" s="148"/>
      <c r="Q3" s="151" t="s">
        <v>83</v>
      </c>
      <c r="R3" s="163" t="s">
        <v>84</v>
      </c>
      <c r="S3" s="164"/>
      <c r="V3" s="149"/>
      <c r="W3" s="152"/>
      <c r="X3" s="153"/>
      <c r="Y3" s="153"/>
      <c r="Z3" s="149"/>
      <c r="AA3" s="149"/>
    </row>
    <row r="4" spans="1:27" ht="12.75" customHeight="1" x14ac:dyDescent="0.25">
      <c r="A4" s="197"/>
      <c r="B4" s="198"/>
      <c r="C4" s="154"/>
      <c r="D4" s="150"/>
      <c r="E4" s="148"/>
      <c r="F4" s="148"/>
      <c r="G4" s="148"/>
      <c r="H4" s="148"/>
      <c r="I4" s="148"/>
      <c r="J4" s="148"/>
      <c r="K4" s="148"/>
      <c r="L4" s="148"/>
      <c r="Q4" s="155" t="s">
        <v>85</v>
      </c>
      <c r="R4" s="165" t="s">
        <v>86</v>
      </c>
      <c r="S4" s="166"/>
      <c r="V4" s="149"/>
      <c r="W4" s="152"/>
      <c r="X4" s="153"/>
      <c r="Y4" s="153"/>
      <c r="Z4" s="149"/>
      <c r="AA4" s="149"/>
    </row>
    <row r="5" spans="1:27" ht="12.75" customHeight="1" x14ac:dyDescent="0.25">
      <c r="A5" s="199">
        <v>2</v>
      </c>
      <c r="B5" s="201"/>
      <c r="C5" s="150"/>
      <c r="D5" s="154"/>
      <c r="E5" s="150"/>
      <c r="F5" s="148"/>
      <c r="G5" s="148"/>
      <c r="H5" s="148"/>
      <c r="I5" s="148"/>
      <c r="J5" s="148"/>
      <c r="K5" s="148"/>
      <c r="L5" s="148"/>
      <c r="Q5" s="155" t="s">
        <v>87</v>
      </c>
      <c r="R5" s="165" t="s">
        <v>88</v>
      </c>
      <c r="S5" s="166"/>
      <c r="V5" s="149"/>
      <c r="W5" s="149"/>
      <c r="X5" s="149"/>
      <c r="Y5" s="156"/>
      <c r="Z5" s="149"/>
      <c r="AA5" s="149"/>
    </row>
    <row r="6" spans="1:27" ht="12.75" customHeight="1" thickBot="1" x14ac:dyDescent="0.3">
      <c r="A6" s="200"/>
      <c r="B6" s="202"/>
      <c r="C6" s="154"/>
      <c r="D6" s="150"/>
      <c r="E6" s="154"/>
      <c r="F6" s="150"/>
      <c r="G6" s="148"/>
      <c r="H6" s="148"/>
      <c r="I6" s="148"/>
      <c r="J6" s="148"/>
      <c r="K6" s="148"/>
      <c r="L6" s="148"/>
      <c r="Q6" s="157" t="s">
        <v>89</v>
      </c>
      <c r="R6" s="167" t="s">
        <v>90</v>
      </c>
      <c r="S6" s="168"/>
      <c r="V6" s="149"/>
      <c r="W6" s="158"/>
      <c r="X6" s="159"/>
      <c r="Y6" s="159"/>
      <c r="Z6" s="149"/>
      <c r="AA6" s="149"/>
    </row>
    <row r="7" spans="1:27" ht="12.75" customHeight="1" x14ac:dyDescent="0.25">
      <c r="A7" s="199">
        <v>3</v>
      </c>
      <c r="B7" s="201"/>
      <c r="C7" s="150"/>
      <c r="D7" s="154"/>
      <c r="E7" s="150"/>
      <c r="F7" s="154"/>
      <c r="G7" s="150"/>
      <c r="H7" s="148"/>
      <c r="I7" s="148"/>
      <c r="J7" s="148"/>
      <c r="K7" s="148"/>
      <c r="L7" s="148"/>
      <c r="M7" s="148"/>
      <c r="N7" s="148"/>
      <c r="O7" s="148"/>
      <c r="V7" s="149"/>
      <c r="W7" s="158"/>
      <c r="X7" s="159"/>
      <c r="Y7" s="159"/>
      <c r="Z7" s="149"/>
      <c r="AA7" s="149"/>
    </row>
    <row r="8" spans="1:27" ht="12.75" customHeight="1" x14ac:dyDescent="0.25">
      <c r="A8" s="200"/>
      <c r="B8" s="202"/>
      <c r="C8" s="154"/>
      <c r="D8" s="150"/>
      <c r="E8" s="154"/>
      <c r="F8" s="150"/>
      <c r="G8" s="154"/>
      <c r="H8" s="150"/>
      <c r="I8" s="148"/>
      <c r="J8" s="148"/>
      <c r="K8" s="148"/>
      <c r="L8" s="148"/>
      <c r="M8" s="148"/>
      <c r="N8" s="148"/>
      <c r="O8" s="148"/>
      <c r="V8" s="149"/>
      <c r="W8" s="158"/>
      <c r="X8" s="160"/>
      <c r="Y8" s="160"/>
      <c r="Z8" s="149"/>
      <c r="AA8" s="149"/>
    </row>
    <row r="9" spans="1:27" ht="12.75" customHeight="1" x14ac:dyDescent="0.25">
      <c r="A9" s="199">
        <v>4</v>
      </c>
      <c r="B9" s="201"/>
      <c r="C9" s="150"/>
      <c r="D9" s="154"/>
      <c r="E9" s="150"/>
      <c r="F9" s="154"/>
      <c r="G9" s="150"/>
      <c r="H9" s="154"/>
      <c r="I9" s="150"/>
      <c r="J9" s="148"/>
      <c r="K9" s="148"/>
      <c r="L9" s="148"/>
      <c r="M9" s="148"/>
      <c r="N9" s="148"/>
      <c r="O9" s="148"/>
      <c r="P9" s="148"/>
      <c r="V9" s="149"/>
      <c r="W9" s="158"/>
      <c r="X9" s="159"/>
      <c r="Y9" s="159"/>
      <c r="Z9" s="149"/>
      <c r="AA9" s="149"/>
    </row>
    <row r="10" spans="1:27" ht="12.75" customHeight="1" x14ac:dyDescent="0.25">
      <c r="A10" s="200"/>
      <c r="B10" s="202"/>
      <c r="C10" s="154"/>
      <c r="D10" s="150"/>
      <c r="E10" s="154"/>
      <c r="F10" s="150"/>
      <c r="G10" s="154"/>
      <c r="H10" s="150"/>
      <c r="I10" s="154"/>
      <c r="J10" s="150"/>
      <c r="K10" s="148"/>
      <c r="L10" s="148"/>
      <c r="M10" s="148"/>
      <c r="N10" s="148"/>
      <c r="O10" s="148"/>
      <c r="P10" s="148"/>
      <c r="V10" s="149"/>
      <c r="W10" s="158"/>
      <c r="X10" s="159"/>
      <c r="Y10" s="159"/>
      <c r="Z10" s="149"/>
      <c r="AA10" s="149"/>
    </row>
    <row r="11" spans="1:27" ht="12.75" customHeight="1" x14ac:dyDescent="0.25">
      <c r="A11" s="199">
        <v>5</v>
      </c>
      <c r="B11" s="201"/>
      <c r="C11" s="150"/>
      <c r="D11" s="154"/>
      <c r="E11" s="150"/>
      <c r="F11" s="154"/>
      <c r="G11" s="150"/>
      <c r="H11" s="154"/>
      <c r="I11" s="150"/>
      <c r="J11" s="154"/>
      <c r="K11" s="150"/>
      <c r="L11" s="148"/>
      <c r="M11" s="148"/>
      <c r="N11" s="148"/>
      <c r="O11" s="148"/>
      <c r="P11" s="148"/>
      <c r="V11" s="149"/>
      <c r="W11" s="158"/>
      <c r="X11" s="160"/>
      <c r="Y11" s="160"/>
      <c r="Z11" s="149"/>
      <c r="AA11" s="149"/>
    </row>
    <row r="12" spans="1:27" ht="12.75" customHeight="1" x14ac:dyDescent="0.25">
      <c r="A12" s="200"/>
      <c r="B12" s="202"/>
      <c r="C12" s="154"/>
      <c r="D12" s="150"/>
      <c r="E12" s="154"/>
      <c r="F12" s="150"/>
      <c r="G12" s="154"/>
      <c r="H12" s="150"/>
      <c r="I12" s="154"/>
      <c r="J12" s="150"/>
      <c r="K12" s="154"/>
      <c r="L12" s="150"/>
      <c r="M12" s="148"/>
      <c r="N12" s="148"/>
      <c r="O12" s="148"/>
      <c r="P12" s="148"/>
      <c r="V12" s="149"/>
      <c r="W12" s="158"/>
      <c r="X12" s="159"/>
      <c r="Y12" s="159"/>
      <c r="Z12" s="149"/>
      <c r="AA12" s="149"/>
    </row>
    <row r="13" spans="1:27" ht="12.75" customHeight="1" x14ac:dyDescent="0.25">
      <c r="A13" s="199">
        <v>6</v>
      </c>
      <c r="B13" s="201"/>
      <c r="C13" s="150"/>
      <c r="D13" s="154"/>
      <c r="E13" s="150"/>
      <c r="F13" s="161"/>
      <c r="G13" s="162"/>
      <c r="H13" s="154"/>
      <c r="I13" s="150"/>
      <c r="J13" s="154"/>
      <c r="K13" s="150"/>
      <c r="L13" s="154"/>
      <c r="M13" s="150"/>
      <c r="N13" s="148"/>
      <c r="O13" s="148"/>
      <c r="P13" s="148"/>
      <c r="V13" s="149"/>
      <c r="W13" s="158"/>
      <c r="X13" s="159"/>
      <c r="Y13" s="159"/>
      <c r="Z13" s="149"/>
      <c r="AA13" s="149"/>
    </row>
    <row r="14" spans="1:27" ht="12.75" customHeight="1" x14ac:dyDescent="0.25">
      <c r="A14" s="200"/>
      <c r="B14" s="202"/>
      <c r="C14" s="154"/>
      <c r="D14" s="150"/>
      <c r="E14" s="154"/>
      <c r="F14" s="162"/>
      <c r="G14" s="161"/>
      <c r="H14" s="162"/>
      <c r="I14" s="154"/>
      <c r="J14" s="150"/>
      <c r="K14" s="154"/>
      <c r="L14" s="150"/>
      <c r="M14" s="154"/>
      <c r="N14" s="150"/>
      <c r="O14" s="148"/>
      <c r="P14" s="148"/>
      <c r="Q14" s="148"/>
      <c r="R14" s="148"/>
      <c r="S14" s="148"/>
      <c r="T14" s="148"/>
      <c r="U14" s="148"/>
      <c r="V14" s="149"/>
      <c r="W14" s="149"/>
      <c r="X14" s="149"/>
      <c r="Y14" s="149"/>
      <c r="Z14" s="149"/>
      <c r="AA14" s="149"/>
    </row>
    <row r="15" spans="1:27" ht="12.75" customHeight="1" x14ac:dyDescent="0.25">
      <c r="A15" s="199">
        <v>7</v>
      </c>
      <c r="B15" s="201"/>
      <c r="C15" s="150"/>
      <c r="D15" s="154"/>
      <c r="E15" s="150"/>
      <c r="F15" s="161"/>
      <c r="G15" s="162"/>
      <c r="H15" s="161"/>
      <c r="I15" s="150"/>
      <c r="J15" s="154"/>
      <c r="K15" s="150"/>
      <c r="L15" s="154"/>
      <c r="M15" s="150"/>
      <c r="N15" s="154"/>
      <c r="O15" s="150"/>
      <c r="P15" s="148"/>
      <c r="Q15" s="148"/>
      <c r="R15" s="148"/>
      <c r="S15" s="148"/>
      <c r="T15" s="148"/>
      <c r="U15" s="148"/>
      <c r="V15" s="149"/>
      <c r="W15" s="149"/>
      <c r="X15" s="149"/>
      <c r="Y15" s="149"/>
      <c r="Z15" s="149"/>
      <c r="AA15" s="149"/>
    </row>
    <row r="16" spans="1:27" ht="12.75" customHeight="1" x14ac:dyDescent="0.25">
      <c r="A16" s="200"/>
      <c r="B16" s="202"/>
      <c r="C16" s="154"/>
      <c r="D16" s="150"/>
      <c r="E16" s="154"/>
      <c r="F16" s="150"/>
      <c r="G16" s="154"/>
      <c r="H16" s="150"/>
      <c r="I16" s="154"/>
      <c r="J16" s="150"/>
      <c r="K16" s="154"/>
      <c r="L16" s="150"/>
      <c r="M16" s="154"/>
      <c r="N16" s="150"/>
      <c r="O16" s="154"/>
      <c r="P16" s="150"/>
      <c r="Q16" s="148"/>
      <c r="R16" s="148"/>
      <c r="S16" s="148"/>
      <c r="T16" s="148"/>
      <c r="U16" s="148"/>
      <c r="V16" s="149"/>
      <c r="W16" s="149"/>
      <c r="X16" s="149"/>
      <c r="Y16" s="149"/>
      <c r="Z16" s="149"/>
      <c r="AA16" s="149"/>
    </row>
    <row r="17" spans="1:30" ht="12.75" customHeight="1" x14ac:dyDescent="0.25">
      <c r="A17" s="199">
        <v>8</v>
      </c>
      <c r="B17" s="201"/>
      <c r="C17" s="150"/>
      <c r="D17" s="154"/>
      <c r="E17" s="150"/>
      <c r="F17" s="154"/>
      <c r="G17" s="150"/>
      <c r="H17" s="154"/>
      <c r="I17" s="150"/>
      <c r="J17" s="154"/>
      <c r="K17" s="150"/>
      <c r="L17" s="154"/>
      <c r="M17" s="150"/>
      <c r="N17" s="154"/>
      <c r="O17" s="150"/>
      <c r="P17" s="154"/>
      <c r="Q17" s="150"/>
      <c r="R17" s="148"/>
      <c r="S17" s="148"/>
      <c r="T17" s="148"/>
      <c r="U17" s="148"/>
      <c r="V17" s="148"/>
      <c r="W17" s="148"/>
      <c r="X17" s="148"/>
      <c r="Y17" s="148"/>
    </row>
    <row r="18" spans="1:30" ht="12.75" customHeight="1" x14ac:dyDescent="0.25">
      <c r="A18" s="200"/>
      <c r="B18" s="202"/>
      <c r="C18" s="154"/>
      <c r="D18" s="150"/>
      <c r="E18" s="154"/>
      <c r="F18" s="150"/>
      <c r="G18" s="154"/>
      <c r="H18" s="150"/>
      <c r="I18" s="154"/>
      <c r="J18" s="150"/>
      <c r="K18" s="154"/>
      <c r="L18" s="150"/>
      <c r="M18" s="154"/>
      <c r="N18" s="150"/>
      <c r="O18" s="154"/>
      <c r="P18" s="150"/>
      <c r="Q18" s="154"/>
      <c r="R18" s="150"/>
      <c r="S18" s="148"/>
      <c r="T18" s="148"/>
      <c r="U18" s="148"/>
      <c r="V18" s="148"/>
      <c r="W18" s="148"/>
      <c r="X18" s="148"/>
      <c r="Y18" s="148"/>
    </row>
    <row r="19" spans="1:30" ht="12.75" customHeight="1" x14ac:dyDescent="0.25">
      <c r="A19" s="199">
        <v>9</v>
      </c>
      <c r="B19" s="201"/>
      <c r="C19" s="150"/>
      <c r="D19" s="154"/>
      <c r="E19" s="150"/>
      <c r="F19" s="154"/>
      <c r="G19" s="150"/>
      <c r="H19" s="154"/>
      <c r="I19" s="150"/>
      <c r="J19" s="154"/>
      <c r="K19" s="150"/>
      <c r="L19" s="154"/>
      <c r="M19" s="150"/>
      <c r="N19" s="154"/>
      <c r="O19" s="150"/>
      <c r="P19" s="154"/>
      <c r="Q19" s="150"/>
      <c r="R19" s="154"/>
      <c r="S19" s="150"/>
      <c r="T19" s="148"/>
      <c r="U19" s="148"/>
      <c r="V19" s="148"/>
      <c r="W19" s="148"/>
      <c r="X19" s="148"/>
      <c r="Y19" s="148"/>
    </row>
    <row r="20" spans="1:30" ht="12.75" customHeight="1" x14ac:dyDescent="0.25">
      <c r="A20" s="200"/>
      <c r="B20" s="202"/>
      <c r="C20" s="154"/>
      <c r="D20" s="150"/>
      <c r="E20" s="154"/>
      <c r="F20" s="150"/>
      <c r="G20" s="154"/>
      <c r="H20" s="150"/>
      <c r="I20" s="154"/>
      <c r="J20" s="150"/>
      <c r="K20" s="154"/>
      <c r="L20" s="150"/>
      <c r="M20" s="154"/>
      <c r="N20" s="150"/>
      <c r="O20" s="154"/>
      <c r="P20" s="150"/>
      <c r="Q20" s="154"/>
      <c r="R20" s="150"/>
      <c r="S20" s="154"/>
      <c r="T20" s="148"/>
      <c r="U20" s="148"/>
      <c r="V20" s="148"/>
      <c r="W20" s="148"/>
      <c r="X20" s="148"/>
      <c r="Y20" s="148"/>
      <c r="Z20" s="148"/>
    </row>
    <row r="21" spans="1:30" ht="12.75" customHeight="1" x14ac:dyDescent="0.25">
      <c r="A21" s="199">
        <v>10</v>
      </c>
      <c r="B21" s="201"/>
      <c r="C21" s="150"/>
      <c r="D21" s="154"/>
      <c r="E21" s="150"/>
      <c r="F21" s="154"/>
      <c r="G21" s="150"/>
      <c r="H21" s="154"/>
      <c r="I21" s="150"/>
      <c r="J21" s="154"/>
      <c r="K21" s="150"/>
      <c r="L21" s="154"/>
      <c r="M21" s="150"/>
      <c r="N21" s="154"/>
      <c r="O21" s="150"/>
      <c r="P21" s="154"/>
      <c r="Q21" s="150"/>
      <c r="R21" s="154"/>
      <c r="S21" s="148"/>
      <c r="T21" s="148"/>
      <c r="U21" s="148"/>
      <c r="V21" s="148"/>
      <c r="W21" s="148"/>
      <c r="X21" s="148"/>
      <c r="Y21" s="148"/>
      <c r="Z21" s="148"/>
    </row>
    <row r="22" spans="1:30" ht="12.75" customHeight="1" x14ac:dyDescent="0.25">
      <c r="A22" s="200"/>
      <c r="B22" s="202"/>
      <c r="C22" s="154"/>
      <c r="D22" s="150"/>
      <c r="E22" s="154"/>
      <c r="F22" s="150"/>
      <c r="G22" s="154"/>
      <c r="H22" s="150"/>
      <c r="I22" s="154"/>
      <c r="J22" s="150"/>
      <c r="K22" s="154"/>
      <c r="L22" s="150"/>
      <c r="M22" s="154"/>
      <c r="N22" s="150"/>
      <c r="O22" s="154"/>
      <c r="P22" s="150"/>
      <c r="Q22" s="154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</row>
    <row r="23" spans="1:30" ht="12.75" customHeight="1" x14ac:dyDescent="0.25">
      <c r="A23" s="199">
        <v>11</v>
      </c>
      <c r="B23" s="201"/>
      <c r="C23" s="150"/>
      <c r="D23" s="154"/>
      <c r="E23" s="150"/>
      <c r="F23" s="154"/>
      <c r="G23" s="150"/>
      <c r="H23" s="154"/>
      <c r="I23" s="150"/>
      <c r="J23" s="154"/>
      <c r="K23" s="150"/>
      <c r="L23" s="154"/>
      <c r="M23" s="150"/>
      <c r="N23" s="154"/>
      <c r="O23" s="150"/>
      <c r="P23" s="154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</row>
    <row r="24" spans="1:30" ht="12.75" customHeight="1" x14ac:dyDescent="0.25">
      <c r="A24" s="200"/>
      <c r="B24" s="202"/>
      <c r="C24" s="154"/>
      <c r="D24" s="150"/>
      <c r="E24" s="154"/>
      <c r="F24" s="150"/>
      <c r="G24" s="154"/>
      <c r="H24" s="150"/>
      <c r="I24" s="154"/>
      <c r="J24" s="150"/>
      <c r="K24" s="154"/>
      <c r="L24" s="150"/>
      <c r="M24" s="154"/>
      <c r="N24" s="150"/>
      <c r="O24" s="154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</row>
    <row r="25" spans="1:30" ht="12.75" customHeight="1" x14ac:dyDescent="0.25">
      <c r="A25" s="199">
        <v>12</v>
      </c>
      <c r="B25" s="201"/>
      <c r="C25" s="150"/>
      <c r="D25" s="154"/>
      <c r="E25" s="150"/>
      <c r="F25" s="154"/>
      <c r="G25" s="150"/>
      <c r="H25" s="154"/>
      <c r="I25" s="150"/>
      <c r="J25" s="154"/>
      <c r="K25" s="150"/>
      <c r="L25" s="154"/>
      <c r="M25" s="150"/>
      <c r="N25" s="154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</row>
    <row r="26" spans="1:30" ht="12.75" customHeight="1" x14ac:dyDescent="0.25">
      <c r="A26" s="200"/>
      <c r="B26" s="202"/>
      <c r="C26" s="154"/>
      <c r="D26" s="150"/>
      <c r="E26" s="154"/>
      <c r="F26" s="150"/>
      <c r="G26" s="154"/>
      <c r="H26" s="150"/>
      <c r="I26" s="154"/>
      <c r="J26" s="150"/>
      <c r="K26" s="154"/>
      <c r="L26" s="150"/>
      <c r="M26" s="154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</row>
    <row r="27" spans="1:30" ht="12.75" customHeight="1" x14ac:dyDescent="0.25">
      <c r="A27" s="197">
        <v>13</v>
      </c>
      <c r="B27" s="198"/>
      <c r="C27" s="150"/>
      <c r="D27" s="154"/>
      <c r="E27" s="150"/>
      <c r="F27" s="154"/>
      <c r="G27" s="150"/>
      <c r="H27" s="154"/>
      <c r="I27" s="150"/>
      <c r="J27" s="154"/>
      <c r="K27" s="150"/>
      <c r="L27" s="154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</row>
    <row r="28" spans="1:30" ht="12.75" customHeight="1" x14ac:dyDescent="0.25">
      <c r="A28" s="197"/>
      <c r="B28" s="198"/>
      <c r="C28" s="154"/>
      <c r="D28" s="150"/>
      <c r="E28" s="154"/>
      <c r="F28" s="150"/>
      <c r="G28" s="154"/>
      <c r="H28" s="150"/>
      <c r="I28" s="154"/>
      <c r="J28" s="150"/>
      <c r="K28" s="154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</row>
    <row r="29" spans="1:30" ht="12.75" customHeight="1" x14ac:dyDescent="0.25">
      <c r="A29" s="197">
        <v>14</v>
      </c>
      <c r="B29" s="198"/>
      <c r="C29" s="150"/>
      <c r="D29" s="154"/>
      <c r="E29" s="150"/>
      <c r="F29" s="154"/>
      <c r="G29" s="150"/>
      <c r="H29" s="154"/>
      <c r="I29" s="150"/>
      <c r="J29" s="154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</row>
    <row r="30" spans="1:30" ht="12.75" customHeight="1" x14ac:dyDescent="0.25">
      <c r="A30" s="197"/>
      <c r="B30" s="198"/>
      <c r="C30" s="154"/>
      <c r="D30" s="150"/>
      <c r="E30" s="154"/>
      <c r="F30" s="150"/>
      <c r="G30" s="154"/>
      <c r="H30" s="150"/>
      <c r="I30" s="154"/>
      <c r="J30" s="148"/>
      <c r="K30" s="148"/>
      <c r="L30" s="148"/>
      <c r="M30" s="148"/>
      <c r="N30" s="148"/>
      <c r="O30" s="148"/>
      <c r="P30" s="148"/>
      <c r="Q30" s="148"/>
      <c r="R30" s="203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</row>
    <row r="31" spans="1:30" ht="12.75" customHeight="1" x14ac:dyDescent="0.25">
      <c r="A31" s="197">
        <v>15</v>
      </c>
      <c r="B31" s="198"/>
      <c r="C31" s="150"/>
      <c r="D31" s="154"/>
      <c r="E31" s="150"/>
      <c r="F31" s="154"/>
      <c r="G31" s="150"/>
      <c r="H31" s="154"/>
      <c r="I31" s="148"/>
      <c r="J31" s="148"/>
      <c r="K31" s="148"/>
      <c r="L31" s="148"/>
      <c r="M31" s="148"/>
      <c r="N31" s="148"/>
      <c r="O31" s="148"/>
      <c r="P31" s="148"/>
      <c r="Q31" s="148"/>
      <c r="R31" s="203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</row>
    <row r="32" spans="1:30" ht="12.75" customHeight="1" x14ac:dyDescent="0.25">
      <c r="A32" s="197"/>
      <c r="B32" s="198"/>
      <c r="C32" s="154"/>
      <c r="D32" s="150"/>
      <c r="E32" s="154"/>
      <c r="F32" s="150"/>
      <c r="G32" s="154"/>
      <c r="L32" s="148"/>
      <c r="M32" s="148"/>
      <c r="N32" s="148"/>
      <c r="O32" s="148"/>
      <c r="P32" s="148"/>
      <c r="Q32" s="148"/>
      <c r="R32" s="203"/>
      <c r="S32" s="148"/>
      <c r="T32" s="148"/>
      <c r="U32" s="148"/>
      <c r="V32" s="148"/>
      <c r="W32" s="148"/>
      <c r="X32" s="148"/>
      <c r="Y32" s="148"/>
      <c r="Z32" s="148"/>
      <c r="AA32" s="148"/>
    </row>
    <row r="33" spans="1:27" ht="12.75" customHeight="1" x14ac:dyDescent="0.25">
      <c r="A33" s="197">
        <v>16</v>
      </c>
      <c r="B33" s="198"/>
      <c r="C33" s="150"/>
      <c r="D33" s="154"/>
      <c r="E33" s="150"/>
      <c r="F33" s="154"/>
      <c r="G33" s="148"/>
      <c r="L33" s="148"/>
      <c r="M33" s="148"/>
      <c r="N33" s="148"/>
      <c r="O33" s="148"/>
      <c r="P33" s="148"/>
      <c r="Q33" s="148"/>
      <c r="R33" s="203"/>
      <c r="S33" s="148"/>
      <c r="T33" s="148"/>
      <c r="U33" s="148"/>
      <c r="V33" s="148"/>
      <c r="W33" s="148"/>
      <c r="X33" s="148"/>
      <c r="Y33" s="148"/>
      <c r="Z33" s="148"/>
      <c r="AA33" s="148"/>
    </row>
    <row r="34" spans="1:27" ht="12.75" customHeight="1" x14ac:dyDescent="0.25">
      <c r="A34" s="197"/>
      <c r="B34" s="198"/>
      <c r="C34" s="154"/>
      <c r="D34" s="150"/>
      <c r="E34" s="154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203"/>
      <c r="S34" s="148"/>
      <c r="T34" s="148"/>
      <c r="U34" s="148"/>
      <c r="V34" s="148"/>
      <c r="W34" s="148"/>
      <c r="X34" s="148"/>
      <c r="Y34" s="148"/>
      <c r="Z34" s="148"/>
      <c r="AA34" s="148"/>
    </row>
    <row r="35" spans="1:27" ht="12.75" customHeight="1" x14ac:dyDescent="0.25">
      <c r="A35" s="197">
        <v>17</v>
      </c>
      <c r="B35" s="198"/>
      <c r="C35" s="150"/>
      <c r="D35" s="154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203"/>
      <c r="S35" s="148"/>
      <c r="T35" s="148"/>
      <c r="U35" s="148"/>
      <c r="V35" s="148"/>
      <c r="W35" s="148"/>
      <c r="X35" s="148"/>
      <c r="Y35" s="148"/>
      <c r="Z35" s="148"/>
      <c r="AA35" s="148"/>
    </row>
    <row r="36" spans="1:27" ht="12.75" customHeight="1" x14ac:dyDescent="0.25">
      <c r="A36" s="197"/>
      <c r="B36" s="198"/>
      <c r="C36" s="154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203"/>
      <c r="S36" s="148"/>
      <c r="T36" s="148"/>
      <c r="U36" s="148"/>
      <c r="V36" s="148"/>
      <c r="W36" s="148"/>
      <c r="X36" s="148"/>
      <c r="Y36" s="148"/>
      <c r="Z36" s="148"/>
      <c r="AA36" s="148"/>
    </row>
    <row r="37" spans="1:27" ht="12.75" customHeight="1" x14ac:dyDescent="0.25">
      <c r="A37" s="204"/>
      <c r="B37" s="205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203"/>
      <c r="S37" s="148"/>
      <c r="T37" s="148"/>
      <c r="U37" s="148"/>
      <c r="V37" s="148"/>
      <c r="W37" s="148"/>
      <c r="X37" s="148"/>
      <c r="Y37" s="148"/>
      <c r="Z37" s="148"/>
      <c r="AA37" s="148"/>
    </row>
    <row r="38" spans="1:27" ht="12.75" customHeight="1" x14ac:dyDescent="0.25">
      <c r="A38" s="204"/>
      <c r="B38" s="205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203"/>
      <c r="S38" s="148"/>
      <c r="T38" s="148"/>
      <c r="U38" s="148"/>
      <c r="V38" s="148"/>
      <c r="W38" s="148"/>
      <c r="X38" s="148"/>
      <c r="Y38" s="148"/>
      <c r="Z38" s="148"/>
      <c r="AA38" s="148"/>
    </row>
    <row r="39" spans="1:27" ht="12.75" customHeight="1" x14ac:dyDescent="0.25">
      <c r="A39" s="204"/>
      <c r="B39" s="205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203"/>
      <c r="S39" s="148"/>
      <c r="T39" s="148"/>
      <c r="U39" s="148"/>
      <c r="V39" s="148"/>
      <c r="W39" s="148"/>
      <c r="X39" s="148"/>
      <c r="Y39" s="148"/>
      <c r="Z39" s="148"/>
      <c r="AA39" s="148"/>
    </row>
    <row r="40" spans="1:27" ht="12.75" customHeight="1" x14ac:dyDescent="0.25">
      <c r="A40" s="204"/>
      <c r="B40" s="205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203"/>
      <c r="S40" s="148"/>
      <c r="T40" s="148"/>
      <c r="U40" s="148"/>
      <c r="V40" s="148"/>
      <c r="W40" s="148"/>
      <c r="X40" s="148"/>
      <c r="Y40" s="148"/>
      <c r="Z40" s="148"/>
      <c r="AA40" s="148"/>
    </row>
    <row r="41" spans="1:27" ht="12.75" customHeight="1" x14ac:dyDescent="0.25">
      <c r="A41" s="204"/>
      <c r="B41" s="205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</row>
    <row r="42" spans="1:27" ht="12.75" customHeight="1" x14ac:dyDescent="0.25">
      <c r="A42" s="204"/>
      <c r="B42" s="205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</row>
    <row r="43" spans="1:27" ht="12.75" customHeight="1" x14ac:dyDescent="0.25">
      <c r="A43" s="204"/>
      <c r="B43" s="205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</row>
    <row r="44" spans="1:27" ht="12.75" customHeight="1" x14ac:dyDescent="0.25">
      <c r="A44" s="204"/>
      <c r="B44" s="205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</row>
    <row r="45" spans="1:27" ht="12.75" customHeight="1" x14ac:dyDescent="0.25">
      <c r="A45" s="204"/>
      <c r="B45" s="206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</row>
    <row r="46" spans="1:27" ht="12.75" customHeight="1" x14ac:dyDescent="0.25">
      <c r="A46" s="204"/>
      <c r="B46" s="206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</row>
    <row r="47" spans="1:27" ht="12.75" customHeight="1" x14ac:dyDescent="0.25">
      <c r="A47" s="204"/>
      <c r="B47" s="206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</row>
    <row r="48" spans="1:27" ht="12.75" customHeight="1" x14ac:dyDescent="0.25">
      <c r="A48" s="204"/>
      <c r="B48" s="206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</row>
    <row r="49" spans="1:27" ht="12.75" customHeight="1" x14ac:dyDescent="0.25">
      <c r="A49" s="204"/>
      <c r="B49" s="206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</row>
    <row r="50" spans="1:27" ht="12.75" customHeight="1" x14ac:dyDescent="0.25">
      <c r="A50" s="204"/>
      <c r="B50" s="206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</row>
    <row r="51" spans="1:27" ht="12.75" customHeight="1" x14ac:dyDescent="0.25">
      <c r="A51" s="204"/>
      <c r="B51" s="206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</row>
    <row r="52" spans="1:27" ht="12.75" customHeight="1" x14ac:dyDescent="0.25">
      <c r="A52" s="204"/>
      <c r="B52" s="206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</row>
    <row r="53" spans="1:27" ht="12.75" customHeight="1" x14ac:dyDescent="0.25">
      <c r="A53" s="204"/>
      <c r="B53" s="206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</row>
    <row r="54" spans="1:27" ht="12.75" customHeight="1" x14ac:dyDescent="0.25">
      <c r="A54" s="204"/>
      <c r="B54" s="206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</row>
    <row r="55" spans="1:27" ht="12.75" customHeight="1" x14ac:dyDescent="0.25">
      <c r="A55" s="204"/>
      <c r="B55" s="206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</row>
    <row r="56" spans="1:27" ht="12.75" customHeight="1" x14ac:dyDescent="0.25">
      <c r="A56" s="204"/>
      <c r="B56" s="206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</row>
    <row r="57" spans="1:27" ht="12.75" customHeight="1" x14ac:dyDescent="0.25">
      <c r="A57" s="204"/>
      <c r="B57" s="206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</row>
    <row r="58" spans="1:27" ht="12.75" customHeight="1" x14ac:dyDescent="0.25">
      <c r="A58" s="204"/>
      <c r="B58" s="206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</row>
    <row r="59" spans="1:27" ht="12" customHeight="1" x14ac:dyDescent="0.25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</row>
    <row r="60" spans="1:27" x14ac:dyDescent="0.25">
      <c r="A60" s="148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</row>
  </sheetData>
  <mergeCells count="57">
    <mergeCell ref="A55:A56"/>
    <mergeCell ref="B55:B56"/>
    <mergeCell ref="A57:A58"/>
    <mergeCell ref="B57:B58"/>
    <mergeCell ref="A49:A50"/>
    <mergeCell ref="B49:B50"/>
    <mergeCell ref="A51:A52"/>
    <mergeCell ref="B51:B52"/>
    <mergeCell ref="A53:A54"/>
    <mergeCell ref="B53:B54"/>
    <mergeCell ref="A43:A44"/>
    <mergeCell ref="B43:B44"/>
    <mergeCell ref="A45:A46"/>
    <mergeCell ref="B45:B46"/>
    <mergeCell ref="A47:A48"/>
    <mergeCell ref="B47:B48"/>
    <mergeCell ref="A41:A42"/>
    <mergeCell ref="B41:B42"/>
    <mergeCell ref="A27:A28"/>
    <mergeCell ref="B27:B28"/>
    <mergeCell ref="A29:A30"/>
    <mergeCell ref="B29:B30"/>
    <mergeCell ref="B35:B36"/>
    <mergeCell ref="A37:A38"/>
    <mergeCell ref="B37:B38"/>
    <mergeCell ref="A39:A40"/>
    <mergeCell ref="B39:B40"/>
    <mergeCell ref="R30:R40"/>
    <mergeCell ref="A31:A32"/>
    <mergeCell ref="B31:B32"/>
    <mergeCell ref="A33:A34"/>
    <mergeCell ref="B33:B34"/>
    <mergeCell ref="A35:A36"/>
    <mergeCell ref="A21:A22"/>
    <mergeCell ref="B21:B22"/>
    <mergeCell ref="A23:A24"/>
    <mergeCell ref="B23:B24"/>
    <mergeCell ref="A25:A26"/>
    <mergeCell ref="B25:B26"/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13:A14"/>
    <mergeCell ref="B13:B14"/>
    <mergeCell ref="A3:A4"/>
    <mergeCell ref="B3:B4"/>
    <mergeCell ref="A5:A6"/>
    <mergeCell ref="B5:B6"/>
    <mergeCell ref="A7:A8"/>
    <mergeCell ref="B7:B8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showGridLines="0" zoomScale="110" zoomScaleNormal="110" workbookViewId="0">
      <selection activeCell="T29" sqref="T29"/>
    </sheetView>
  </sheetViews>
  <sheetFormatPr defaultRowHeight="15" x14ac:dyDescent="0.25"/>
  <cols>
    <col min="1" max="1" width="8.85546875" style="146"/>
    <col min="2" max="2" width="34.85546875" style="146" customWidth="1"/>
    <col min="3" max="31" width="5.7109375" style="146" customWidth="1"/>
    <col min="32" max="254" width="8.85546875" style="146"/>
    <col min="255" max="255" width="34.85546875" style="146" customWidth="1"/>
    <col min="256" max="287" width="5.7109375" style="146" customWidth="1"/>
    <col min="288" max="510" width="8.85546875" style="146"/>
    <col min="511" max="511" width="34.85546875" style="146" customWidth="1"/>
    <col min="512" max="543" width="5.7109375" style="146" customWidth="1"/>
    <col min="544" max="766" width="8.85546875" style="146"/>
    <col min="767" max="767" width="34.85546875" style="146" customWidth="1"/>
    <col min="768" max="799" width="5.7109375" style="146" customWidth="1"/>
    <col min="800" max="1022" width="8.85546875" style="146"/>
    <col min="1023" max="1023" width="34.85546875" style="146" customWidth="1"/>
    <col min="1024" max="1055" width="5.7109375" style="146" customWidth="1"/>
    <col min="1056" max="1278" width="8.85546875" style="146"/>
    <col min="1279" max="1279" width="34.85546875" style="146" customWidth="1"/>
    <col min="1280" max="1311" width="5.7109375" style="146" customWidth="1"/>
    <col min="1312" max="1534" width="8.85546875" style="146"/>
    <col min="1535" max="1535" width="34.85546875" style="146" customWidth="1"/>
    <col min="1536" max="1567" width="5.7109375" style="146" customWidth="1"/>
    <col min="1568" max="1790" width="8.85546875" style="146"/>
    <col min="1791" max="1791" width="34.85546875" style="146" customWidth="1"/>
    <col min="1792" max="1823" width="5.7109375" style="146" customWidth="1"/>
    <col min="1824" max="2046" width="8.85546875" style="146"/>
    <col min="2047" max="2047" width="34.85546875" style="146" customWidth="1"/>
    <col min="2048" max="2079" width="5.7109375" style="146" customWidth="1"/>
    <col min="2080" max="2302" width="8.85546875" style="146"/>
    <col min="2303" max="2303" width="34.85546875" style="146" customWidth="1"/>
    <col min="2304" max="2335" width="5.7109375" style="146" customWidth="1"/>
    <col min="2336" max="2558" width="8.85546875" style="146"/>
    <col min="2559" max="2559" width="34.85546875" style="146" customWidth="1"/>
    <col min="2560" max="2591" width="5.7109375" style="146" customWidth="1"/>
    <col min="2592" max="2814" width="8.85546875" style="146"/>
    <col min="2815" max="2815" width="34.85546875" style="146" customWidth="1"/>
    <col min="2816" max="2847" width="5.7109375" style="146" customWidth="1"/>
    <col min="2848" max="3070" width="8.85546875" style="146"/>
    <col min="3071" max="3071" width="34.85546875" style="146" customWidth="1"/>
    <col min="3072" max="3103" width="5.7109375" style="146" customWidth="1"/>
    <col min="3104" max="3326" width="8.85546875" style="146"/>
    <col min="3327" max="3327" width="34.85546875" style="146" customWidth="1"/>
    <col min="3328" max="3359" width="5.7109375" style="146" customWidth="1"/>
    <col min="3360" max="3582" width="8.85546875" style="146"/>
    <col min="3583" max="3583" width="34.85546875" style="146" customWidth="1"/>
    <col min="3584" max="3615" width="5.7109375" style="146" customWidth="1"/>
    <col min="3616" max="3838" width="8.85546875" style="146"/>
    <col min="3839" max="3839" width="34.85546875" style="146" customWidth="1"/>
    <col min="3840" max="3871" width="5.7109375" style="146" customWidth="1"/>
    <col min="3872" max="4094" width="8.85546875" style="146"/>
    <col min="4095" max="4095" width="34.85546875" style="146" customWidth="1"/>
    <col min="4096" max="4127" width="5.7109375" style="146" customWidth="1"/>
    <col min="4128" max="4350" width="8.85546875" style="146"/>
    <col min="4351" max="4351" width="34.85546875" style="146" customWidth="1"/>
    <col min="4352" max="4383" width="5.7109375" style="146" customWidth="1"/>
    <col min="4384" max="4606" width="8.85546875" style="146"/>
    <col min="4607" max="4607" width="34.85546875" style="146" customWidth="1"/>
    <col min="4608" max="4639" width="5.7109375" style="146" customWidth="1"/>
    <col min="4640" max="4862" width="8.85546875" style="146"/>
    <col min="4863" max="4863" width="34.85546875" style="146" customWidth="1"/>
    <col min="4864" max="4895" width="5.7109375" style="146" customWidth="1"/>
    <col min="4896" max="5118" width="8.85546875" style="146"/>
    <col min="5119" max="5119" width="34.85546875" style="146" customWidth="1"/>
    <col min="5120" max="5151" width="5.7109375" style="146" customWidth="1"/>
    <col min="5152" max="5374" width="8.85546875" style="146"/>
    <col min="5375" max="5375" width="34.85546875" style="146" customWidth="1"/>
    <col min="5376" max="5407" width="5.7109375" style="146" customWidth="1"/>
    <col min="5408" max="5630" width="8.85546875" style="146"/>
    <col min="5631" max="5631" width="34.85546875" style="146" customWidth="1"/>
    <col min="5632" max="5663" width="5.7109375" style="146" customWidth="1"/>
    <col min="5664" max="5886" width="8.85546875" style="146"/>
    <col min="5887" max="5887" width="34.85546875" style="146" customWidth="1"/>
    <col min="5888" max="5919" width="5.7109375" style="146" customWidth="1"/>
    <col min="5920" max="6142" width="8.85546875" style="146"/>
    <col min="6143" max="6143" width="34.85546875" style="146" customWidth="1"/>
    <col min="6144" max="6175" width="5.7109375" style="146" customWidth="1"/>
    <col min="6176" max="6398" width="8.85546875" style="146"/>
    <col min="6399" max="6399" width="34.85546875" style="146" customWidth="1"/>
    <col min="6400" max="6431" width="5.7109375" style="146" customWidth="1"/>
    <col min="6432" max="6654" width="8.85546875" style="146"/>
    <col min="6655" max="6655" width="34.85546875" style="146" customWidth="1"/>
    <col min="6656" max="6687" width="5.7109375" style="146" customWidth="1"/>
    <col min="6688" max="6910" width="8.85546875" style="146"/>
    <col min="6911" max="6911" width="34.85546875" style="146" customWidth="1"/>
    <col min="6912" max="6943" width="5.7109375" style="146" customWidth="1"/>
    <col min="6944" max="7166" width="8.85546875" style="146"/>
    <col min="7167" max="7167" width="34.85546875" style="146" customWidth="1"/>
    <col min="7168" max="7199" width="5.7109375" style="146" customWidth="1"/>
    <col min="7200" max="7422" width="8.85546875" style="146"/>
    <col min="7423" max="7423" width="34.85546875" style="146" customWidth="1"/>
    <col min="7424" max="7455" width="5.7109375" style="146" customWidth="1"/>
    <col min="7456" max="7678" width="8.85546875" style="146"/>
    <col min="7679" max="7679" width="34.85546875" style="146" customWidth="1"/>
    <col min="7680" max="7711" width="5.7109375" style="146" customWidth="1"/>
    <col min="7712" max="7934" width="8.85546875" style="146"/>
    <col min="7935" max="7935" width="34.85546875" style="146" customWidth="1"/>
    <col min="7936" max="7967" width="5.7109375" style="146" customWidth="1"/>
    <col min="7968" max="8190" width="8.85546875" style="146"/>
    <col min="8191" max="8191" width="34.85546875" style="146" customWidth="1"/>
    <col min="8192" max="8223" width="5.7109375" style="146" customWidth="1"/>
    <col min="8224" max="8446" width="8.85546875" style="146"/>
    <col min="8447" max="8447" width="34.85546875" style="146" customWidth="1"/>
    <col min="8448" max="8479" width="5.7109375" style="146" customWidth="1"/>
    <col min="8480" max="8702" width="8.85546875" style="146"/>
    <col min="8703" max="8703" width="34.85546875" style="146" customWidth="1"/>
    <col min="8704" max="8735" width="5.7109375" style="146" customWidth="1"/>
    <col min="8736" max="8958" width="8.85546875" style="146"/>
    <col min="8959" max="8959" width="34.85546875" style="146" customWidth="1"/>
    <col min="8960" max="8991" width="5.7109375" style="146" customWidth="1"/>
    <col min="8992" max="9214" width="8.85546875" style="146"/>
    <col min="9215" max="9215" width="34.85546875" style="146" customWidth="1"/>
    <col min="9216" max="9247" width="5.7109375" style="146" customWidth="1"/>
    <col min="9248" max="9470" width="8.85546875" style="146"/>
    <col min="9471" max="9471" width="34.85546875" style="146" customWidth="1"/>
    <col min="9472" max="9503" width="5.7109375" style="146" customWidth="1"/>
    <col min="9504" max="9726" width="8.85546875" style="146"/>
    <col min="9727" max="9727" width="34.85546875" style="146" customWidth="1"/>
    <col min="9728" max="9759" width="5.7109375" style="146" customWidth="1"/>
    <col min="9760" max="9982" width="8.85546875" style="146"/>
    <col min="9983" max="9983" width="34.85546875" style="146" customWidth="1"/>
    <col min="9984" max="10015" width="5.7109375" style="146" customWidth="1"/>
    <col min="10016" max="10238" width="8.85546875" style="146"/>
    <col min="10239" max="10239" width="34.85546875" style="146" customWidth="1"/>
    <col min="10240" max="10271" width="5.7109375" style="146" customWidth="1"/>
    <col min="10272" max="10494" width="8.85546875" style="146"/>
    <col min="10495" max="10495" width="34.85546875" style="146" customWidth="1"/>
    <col min="10496" max="10527" width="5.7109375" style="146" customWidth="1"/>
    <col min="10528" max="10750" width="8.85546875" style="146"/>
    <col min="10751" max="10751" width="34.85546875" style="146" customWidth="1"/>
    <col min="10752" max="10783" width="5.7109375" style="146" customWidth="1"/>
    <col min="10784" max="11006" width="8.85546875" style="146"/>
    <col min="11007" max="11007" width="34.85546875" style="146" customWidth="1"/>
    <col min="11008" max="11039" width="5.7109375" style="146" customWidth="1"/>
    <col min="11040" max="11262" width="8.85546875" style="146"/>
    <col min="11263" max="11263" width="34.85546875" style="146" customWidth="1"/>
    <col min="11264" max="11295" width="5.7109375" style="146" customWidth="1"/>
    <col min="11296" max="11518" width="8.85546875" style="146"/>
    <col min="11519" max="11519" width="34.85546875" style="146" customWidth="1"/>
    <col min="11520" max="11551" width="5.7109375" style="146" customWidth="1"/>
    <col min="11552" max="11774" width="8.85546875" style="146"/>
    <col min="11775" max="11775" width="34.85546875" style="146" customWidth="1"/>
    <col min="11776" max="11807" width="5.7109375" style="146" customWidth="1"/>
    <col min="11808" max="12030" width="8.85546875" style="146"/>
    <col min="12031" max="12031" width="34.85546875" style="146" customWidth="1"/>
    <col min="12032" max="12063" width="5.7109375" style="146" customWidth="1"/>
    <col min="12064" max="12286" width="8.85546875" style="146"/>
    <col min="12287" max="12287" width="34.85546875" style="146" customWidth="1"/>
    <col min="12288" max="12319" width="5.7109375" style="146" customWidth="1"/>
    <col min="12320" max="12542" width="8.85546875" style="146"/>
    <col min="12543" max="12543" width="34.85546875" style="146" customWidth="1"/>
    <col min="12544" max="12575" width="5.7109375" style="146" customWidth="1"/>
    <col min="12576" max="12798" width="8.85546875" style="146"/>
    <col min="12799" max="12799" width="34.85546875" style="146" customWidth="1"/>
    <col min="12800" max="12831" width="5.7109375" style="146" customWidth="1"/>
    <col min="12832" max="13054" width="8.85546875" style="146"/>
    <col min="13055" max="13055" width="34.85546875" style="146" customWidth="1"/>
    <col min="13056" max="13087" width="5.7109375" style="146" customWidth="1"/>
    <col min="13088" max="13310" width="8.85546875" style="146"/>
    <col min="13311" max="13311" width="34.85546875" style="146" customWidth="1"/>
    <col min="13312" max="13343" width="5.7109375" style="146" customWidth="1"/>
    <col min="13344" max="13566" width="8.85546875" style="146"/>
    <col min="13567" max="13567" width="34.85546875" style="146" customWidth="1"/>
    <col min="13568" max="13599" width="5.7109375" style="146" customWidth="1"/>
    <col min="13600" max="13822" width="8.85546875" style="146"/>
    <col min="13823" max="13823" width="34.85546875" style="146" customWidth="1"/>
    <col min="13824" max="13855" width="5.7109375" style="146" customWidth="1"/>
    <col min="13856" max="14078" width="8.85546875" style="146"/>
    <col min="14079" max="14079" width="34.85546875" style="146" customWidth="1"/>
    <col min="14080" max="14111" width="5.7109375" style="146" customWidth="1"/>
    <col min="14112" max="14334" width="8.85546875" style="146"/>
    <col min="14335" max="14335" width="34.85546875" style="146" customWidth="1"/>
    <col min="14336" max="14367" width="5.7109375" style="146" customWidth="1"/>
    <col min="14368" max="14590" width="8.85546875" style="146"/>
    <col min="14591" max="14591" width="34.85546875" style="146" customWidth="1"/>
    <col min="14592" max="14623" width="5.7109375" style="146" customWidth="1"/>
    <col min="14624" max="14846" width="8.85546875" style="146"/>
    <col min="14847" max="14847" width="34.85546875" style="146" customWidth="1"/>
    <col min="14848" max="14879" width="5.7109375" style="146" customWidth="1"/>
    <col min="14880" max="15102" width="8.85546875" style="146"/>
    <col min="15103" max="15103" width="34.85546875" style="146" customWidth="1"/>
    <col min="15104" max="15135" width="5.7109375" style="146" customWidth="1"/>
    <col min="15136" max="15358" width="8.85546875" style="146"/>
    <col min="15359" max="15359" width="34.85546875" style="146" customWidth="1"/>
    <col min="15360" max="15391" width="5.7109375" style="146" customWidth="1"/>
    <col min="15392" max="15614" width="8.85546875" style="146"/>
    <col min="15615" max="15615" width="34.85546875" style="146" customWidth="1"/>
    <col min="15616" max="15647" width="5.7109375" style="146" customWidth="1"/>
    <col min="15648" max="15870" width="8.85546875" style="146"/>
    <col min="15871" max="15871" width="34.85546875" style="146" customWidth="1"/>
    <col min="15872" max="15903" width="5.7109375" style="146" customWidth="1"/>
    <col min="15904" max="16126" width="8.85546875" style="146"/>
    <col min="16127" max="16127" width="34.85546875" style="146" customWidth="1"/>
    <col min="16128" max="16159" width="5.7109375" style="146" customWidth="1"/>
    <col min="16160" max="16384" width="8.85546875" style="146"/>
  </cols>
  <sheetData>
    <row r="1" spans="1:27" ht="19.899999999999999" x14ac:dyDescent="0.4">
      <c r="A1" s="145" t="s">
        <v>82</v>
      </c>
      <c r="C1" s="147"/>
      <c r="D1" s="147"/>
      <c r="E1" s="147"/>
      <c r="F1" s="147"/>
      <c r="G1" s="148"/>
      <c r="H1" s="148"/>
      <c r="I1" s="148"/>
      <c r="J1" s="148"/>
      <c r="V1" s="149"/>
      <c r="W1" s="149"/>
      <c r="X1" s="149"/>
      <c r="Y1" s="149"/>
      <c r="Z1" s="149"/>
      <c r="AA1" s="149"/>
    </row>
    <row r="2" spans="1:27" thickBot="1" x14ac:dyDescent="0.35">
      <c r="A2" s="148"/>
      <c r="B2" s="148"/>
      <c r="V2" s="149"/>
      <c r="W2" s="149"/>
      <c r="X2" s="149"/>
      <c r="Y2" s="149"/>
      <c r="Z2" s="149"/>
      <c r="AA2" s="149"/>
    </row>
    <row r="3" spans="1:27" ht="12.75" customHeight="1" x14ac:dyDescent="0.25">
      <c r="A3" s="197">
        <v>1</v>
      </c>
      <c r="B3" s="198" t="s">
        <v>102</v>
      </c>
      <c r="C3" s="150"/>
      <c r="D3" s="148"/>
      <c r="E3" s="148"/>
      <c r="F3" s="148"/>
      <c r="G3" s="148"/>
      <c r="H3" s="148"/>
      <c r="I3" s="148"/>
      <c r="Q3" s="151" t="s">
        <v>83</v>
      </c>
      <c r="R3" s="163" t="s">
        <v>84</v>
      </c>
      <c r="S3" s="164"/>
      <c r="V3" s="149"/>
      <c r="W3" s="152"/>
      <c r="X3" s="153"/>
      <c r="Y3" s="153"/>
      <c r="Z3" s="149"/>
      <c r="AA3" s="149"/>
    </row>
    <row r="4" spans="1:27" ht="12.75" customHeight="1" x14ac:dyDescent="0.25">
      <c r="A4" s="197"/>
      <c r="B4" s="198"/>
      <c r="C4" s="154"/>
      <c r="D4" s="150"/>
      <c r="E4" s="148"/>
      <c r="F4" s="148"/>
      <c r="G4" s="148"/>
      <c r="H4" s="148"/>
      <c r="I4" s="148"/>
      <c r="J4" s="148"/>
      <c r="K4" s="148"/>
      <c r="L4" s="148"/>
      <c r="Q4" s="155" t="s">
        <v>85</v>
      </c>
      <c r="R4" s="165" t="s">
        <v>86</v>
      </c>
      <c r="S4" s="166"/>
      <c r="V4" s="149"/>
      <c r="W4" s="152"/>
      <c r="X4" s="153"/>
      <c r="Y4" s="153"/>
      <c r="Z4" s="149"/>
      <c r="AA4" s="149"/>
    </row>
    <row r="5" spans="1:27" ht="12.75" customHeight="1" x14ac:dyDescent="0.25">
      <c r="A5" s="199">
        <v>2</v>
      </c>
      <c r="B5" s="201" t="s">
        <v>15</v>
      </c>
      <c r="C5" s="150"/>
      <c r="D5" s="154"/>
      <c r="E5" s="150"/>
      <c r="F5" s="148"/>
      <c r="G5" s="148"/>
      <c r="H5" s="148"/>
      <c r="I5" s="148"/>
      <c r="J5" s="148"/>
      <c r="K5" s="148"/>
      <c r="L5" s="148"/>
      <c r="Q5" s="155" t="s">
        <v>87</v>
      </c>
      <c r="R5" s="165" t="s">
        <v>88</v>
      </c>
      <c r="S5" s="166"/>
      <c r="V5" s="149"/>
      <c r="W5" s="149"/>
      <c r="X5" s="149"/>
      <c r="Y5" s="156"/>
      <c r="Z5" s="149"/>
      <c r="AA5" s="149"/>
    </row>
    <row r="6" spans="1:27" ht="12.75" customHeight="1" thickBot="1" x14ac:dyDescent="0.3">
      <c r="A6" s="200"/>
      <c r="B6" s="202"/>
      <c r="C6" s="154"/>
      <c r="D6" s="150"/>
      <c r="E6" s="154"/>
      <c r="F6" s="150"/>
      <c r="G6" s="148"/>
      <c r="H6" s="148"/>
      <c r="I6" s="148"/>
      <c r="J6" s="148"/>
      <c r="K6" s="148"/>
      <c r="L6" s="148"/>
      <c r="Q6" s="157" t="s">
        <v>89</v>
      </c>
      <c r="R6" s="167" t="s">
        <v>90</v>
      </c>
      <c r="S6" s="168"/>
      <c r="V6" s="149"/>
      <c r="W6" s="158"/>
      <c r="X6" s="159"/>
      <c r="Y6" s="159"/>
      <c r="Z6" s="149"/>
      <c r="AA6" s="149"/>
    </row>
    <row r="7" spans="1:27" ht="12.75" customHeight="1" x14ac:dyDescent="0.25">
      <c r="A7" s="199">
        <v>3</v>
      </c>
      <c r="B7" s="201" t="s">
        <v>101</v>
      </c>
      <c r="C7" s="150"/>
      <c r="D7" s="154"/>
      <c r="E7" s="150"/>
      <c r="F7" s="154"/>
      <c r="G7" s="150"/>
      <c r="H7" s="148"/>
      <c r="I7" s="148"/>
      <c r="J7" s="148"/>
      <c r="K7" s="148"/>
      <c r="L7" s="148"/>
      <c r="M7" s="148"/>
      <c r="N7" s="148"/>
      <c r="O7" s="148"/>
      <c r="V7" s="149"/>
      <c r="W7" s="158"/>
      <c r="X7" s="159"/>
      <c r="Y7" s="159"/>
      <c r="Z7" s="149"/>
      <c r="AA7" s="149"/>
    </row>
    <row r="8" spans="1:27" ht="12.75" customHeight="1" x14ac:dyDescent="0.25">
      <c r="A8" s="200"/>
      <c r="B8" s="202"/>
      <c r="C8" s="154"/>
      <c r="D8" s="150"/>
      <c r="E8" s="154"/>
      <c r="F8" s="150"/>
      <c r="G8" s="154"/>
      <c r="H8" s="150"/>
      <c r="I8" s="148"/>
      <c r="J8" s="148"/>
      <c r="K8" s="148"/>
      <c r="L8" s="148"/>
      <c r="M8" s="148"/>
      <c r="N8" s="148"/>
      <c r="O8" s="148"/>
      <c r="V8" s="149"/>
      <c r="W8" s="158"/>
      <c r="X8" s="160"/>
      <c r="Y8" s="160"/>
      <c r="Z8" s="149"/>
      <c r="AA8" s="149"/>
    </row>
    <row r="9" spans="1:27" ht="12.75" customHeight="1" x14ac:dyDescent="0.25">
      <c r="A9" s="199">
        <v>4</v>
      </c>
      <c r="B9" s="201" t="s">
        <v>100</v>
      </c>
      <c r="C9" s="150"/>
      <c r="D9" s="154"/>
      <c r="E9" s="150"/>
      <c r="F9" s="154"/>
      <c r="G9" s="150"/>
      <c r="H9" s="154"/>
      <c r="I9" s="150"/>
      <c r="J9" s="148"/>
      <c r="K9" s="148"/>
      <c r="L9" s="148"/>
      <c r="M9" s="148"/>
      <c r="N9" s="148"/>
      <c r="O9" s="148"/>
      <c r="P9" s="148"/>
      <c r="V9" s="149"/>
      <c r="W9" s="158"/>
      <c r="X9" s="159"/>
      <c r="Y9" s="159"/>
      <c r="Z9" s="149"/>
      <c r="AA9" s="149"/>
    </row>
    <row r="10" spans="1:27" ht="12.75" customHeight="1" x14ac:dyDescent="0.25">
      <c r="A10" s="200"/>
      <c r="B10" s="202"/>
      <c r="C10" s="154"/>
      <c r="D10" s="150"/>
      <c r="E10" s="154"/>
      <c r="F10" s="150"/>
      <c r="G10" s="154"/>
      <c r="H10" s="150"/>
      <c r="I10" s="154"/>
      <c r="J10" s="150"/>
      <c r="K10" s="148"/>
      <c r="L10" s="148"/>
      <c r="M10" s="148"/>
      <c r="N10" s="148"/>
      <c r="O10" s="148"/>
      <c r="P10" s="148"/>
      <c r="V10" s="149"/>
      <c r="W10" s="158"/>
      <c r="X10" s="159"/>
      <c r="Y10" s="159"/>
      <c r="Z10" s="149"/>
      <c r="AA10" s="149"/>
    </row>
    <row r="11" spans="1:27" ht="12.75" customHeight="1" x14ac:dyDescent="0.25">
      <c r="A11" s="199">
        <v>5</v>
      </c>
      <c r="B11" s="201" t="s">
        <v>99</v>
      </c>
      <c r="C11" s="150"/>
      <c r="D11" s="154"/>
      <c r="E11" s="150"/>
      <c r="F11" s="154"/>
      <c r="G11" s="150"/>
      <c r="H11" s="154"/>
      <c r="I11" s="150"/>
      <c r="J11" s="154"/>
      <c r="K11" s="150"/>
      <c r="L11" s="148"/>
      <c r="M11" s="148"/>
      <c r="N11" s="148"/>
      <c r="O11" s="148"/>
      <c r="P11" s="148"/>
      <c r="V11" s="149"/>
      <c r="W11" s="158"/>
      <c r="X11" s="160"/>
      <c r="Y11" s="160"/>
      <c r="Z11" s="149"/>
      <c r="AA11" s="149"/>
    </row>
    <row r="12" spans="1:27" ht="12.75" customHeight="1" x14ac:dyDescent="0.25">
      <c r="A12" s="200"/>
      <c r="B12" s="202"/>
      <c r="C12" s="154"/>
      <c r="D12" s="150"/>
      <c r="E12" s="154"/>
      <c r="F12" s="150"/>
      <c r="G12" s="154"/>
      <c r="H12" s="150"/>
      <c r="I12" s="154"/>
      <c r="J12" s="150"/>
      <c r="K12" s="154"/>
      <c r="L12" s="150"/>
      <c r="M12" s="148"/>
      <c r="N12" s="148"/>
      <c r="O12" s="148"/>
      <c r="P12" s="148"/>
      <c r="V12" s="149"/>
      <c r="W12" s="158"/>
      <c r="X12" s="159"/>
      <c r="Y12" s="159"/>
      <c r="Z12" s="149"/>
      <c r="AA12" s="149"/>
    </row>
    <row r="13" spans="1:27" ht="12.75" customHeight="1" x14ac:dyDescent="0.25">
      <c r="A13" s="199">
        <v>6</v>
      </c>
      <c r="B13" s="201" t="s">
        <v>98</v>
      </c>
      <c r="C13" s="150"/>
      <c r="D13" s="154"/>
      <c r="E13" s="150"/>
      <c r="F13" s="161"/>
      <c r="G13" s="162"/>
      <c r="H13" s="154"/>
      <c r="I13" s="150"/>
      <c r="J13" s="154"/>
      <c r="K13" s="150"/>
      <c r="L13" s="154"/>
      <c r="M13" s="150"/>
      <c r="N13" s="148"/>
      <c r="O13" s="148"/>
      <c r="P13" s="148"/>
      <c r="V13" s="149"/>
      <c r="W13" s="158"/>
      <c r="X13" s="159"/>
      <c r="Y13" s="159"/>
      <c r="Z13" s="149"/>
      <c r="AA13" s="149"/>
    </row>
    <row r="14" spans="1:27" ht="12.75" customHeight="1" x14ac:dyDescent="0.25">
      <c r="A14" s="200"/>
      <c r="B14" s="202"/>
      <c r="C14" s="154"/>
      <c r="D14" s="150"/>
      <c r="E14" s="154"/>
      <c r="F14" s="162"/>
      <c r="G14" s="161"/>
      <c r="H14" s="162"/>
      <c r="I14" s="154"/>
      <c r="J14" s="150"/>
      <c r="K14" s="154"/>
      <c r="L14" s="150"/>
      <c r="M14" s="154"/>
      <c r="N14" s="150"/>
      <c r="O14" s="148"/>
      <c r="P14" s="148"/>
      <c r="Q14" s="148"/>
      <c r="R14" s="148"/>
      <c r="S14" s="148"/>
      <c r="T14" s="148"/>
      <c r="U14" s="148"/>
      <c r="V14" s="149"/>
      <c r="W14" s="149"/>
      <c r="X14" s="149"/>
      <c r="Y14" s="149"/>
      <c r="Z14" s="149"/>
      <c r="AA14" s="149"/>
    </row>
    <row r="15" spans="1:27" ht="12.75" customHeight="1" x14ac:dyDescent="0.25">
      <c r="A15" s="199">
        <v>7</v>
      </c>
      <c r="B15" s="201" t="s">
        <v>97</v>
      </c>
      <c r="C15" s="150"/>
      <c r="D15" s="154"/>
      <c r="E15" s="150"/>
      <c r="F15" s="161"/>
      <c r="G15" s="162"/>
      <c r="H15" s="161"/>
      <c r="I15" s="150"/>
      <c r="J15" s="154"/>
      <c r="K15" s="150"/>
      <c r="L15" s="154"/>
      <c r="M15" s="150"/>
      <c r="N15" s="154"/>
      <c r="O15" s="150"/>
      <c r="P15" s="148"/>
      <c r="Q15" s="148"/>
      <c r="R15" s="148"/>
      <c r="S15" s="148"/>
      <c r="T15" s="148"/>
      <c r="U15" s="148"/>
      <c r="V15" s="149"/>
      <c r="W15" s="149"/>
      <c r="X15" s="149"/>
      <c r="Y15" s="149"/>
      <c r="Z15" s="149"/>
      <c r="AA15" s="149"/>
    </row>
    <row r="16" spans="1:27" ht="12.75" customHeight="1" x14ac:dyDescent="0.25">
      <c r="A16" s="200"/>
      <c r="B16" s="202"/>
      <c r="C16" s="154"/>
      <c r="D16" s="150"/>
      <c r="E16" s="154"/>
      <c r="F16" s="150"/>
      <c r="G16" s="154"/>
      <c r="H16" s="150"/>
      <c r="I16" s="154"/>
      <c r="J16" s="150"/>
      <c r="K16" s="154"/>
      <c r="L16" s="150"/>
      <c r="M16" s="154"/>
      <c r="N16" s="150"/>
      <c r="O16" s="154"/>
      <c r="P16" s="150"/>
      <c r="Q16" s="148"/>
      <c r="R16" s="148"/>
      <c r="S16" s="148"/>
      <c r="T16" s="148"/>
      <c r="U16" s="148"/>
      <c r="V16" s="149"/>
      <c r="W16" s="149"/>
      <c r="X16" s="149"/>
      <c r="Y16" s="149"/>
      <c r="Z16" s="149"/>
      <c r="AA16" s="149"/>
    </row>
    <row r="17" spans="1:30" ht="12.75" customHeight="1" x14ac:dyDescent="0.25">
      <c r="A17" s="199">
        <v>8</v>
      </c>
      <c r="B17" s="201" t="s">
        <v>96</v>
      </c>
      <c r="C17" s="150"/>
      <c r="D17" s="154"/>
      <c r="E17" s="150"/>
      <c r="F17" s="154"/>
      <c r="G17" s="150"/>
      <c r="H17" s="154"/>
      <c r="I17" s="150"/>
      <c r="J17" s="154"/>
      <c r="K17" s="150"/>
      <c r="L17" s="154"/>
      <c r="M17" s="150"/>
      <c r="N17" s="154"/>
      <c r="O17" s="150"/>
      <c r="P17" s="154"/>
      <c r="Q17" s="150"/>
      <c r="R17" s="148"/>
      <c r="S17" s="148"/>
      <c r="T17" s="148"/>
      <c r="U17" s="148"/>
      <c r="V17" s="148"/>
      <c r="W17" s="148"/>
      <c r="X17" s="148"/>
      <c r="Y17" s="148"/>
    </row>
    <row r="18" spans="1:30" ht="12.75" customHeight="1" x14ac:dyDescent="0.25">
      <c r="A18" s="200"/>
      <c r="B18" s="202"/>
      <c r="C18" s="154"/>
      <c r="D18" s="150"/>
      <c r="E18" s="154"/>
      <c r="F18" s="150"/>
      <c r="G18" s="154"/>
      <c r="H18" s="150"/>
      <c r="I18" s="154"/>
      <c r="J18" s="150"/>
      <c r="K18" s="154"/>
      <c r="L18" s="150"/>
      <c r="M18" s="154"/>
      <c r="N18" s="150"/>
      <c r="O18" s="154"/>
      <c r="P18" s="150"/>
      <c r="Q18" s="154"/>
      <c r="R18" s="150"/>
      <c r="S18" s="148"/>
      <c r="T18" s="148"/>
      <c r="U18" s="148"/>
      <c r="V18" s="148"/>
      <c r="W18" s="148"/>
      <c r="X18" s="148"/>
      <c r="Y18" s="148"/>
    </row>
    <row r="19" spans="1:30" ht="12.75" customHeight="1" x14ac:dyDescent="0.25">
      <c r="A19" s="199">
        <v>9</v>
      </c>
      <c r="B19" s="201" t="s">
        <v>103</v>
      </c>
      <c r="C19" s="150"/>
      <c r="D19" s="154"/>
      <c r="E19" s="150"/>
      <c r="F19" s="154"/>
      <c r="G19" s="150"/>
      <c r="H19" s="154"/>
      <c r="I19" s="150"/>
      <c r="J19" s="154"/>
      <c r="K19" s="150"/>
      <c r="L19" s="154"/>
      <c r="M19" s="150"/>
      <c r="N19" s="154"/>
      <c r="O19" s="150"/>
      <c r="P19" s="154"/>
      <c r="Q19" s="150"/>
      <c r="R19" s="154"/>
      <c r="S19" s="150"/>
      <c r="T19" s="148"/>
      <c r="U19" s="148"/>
      <c r="V19" s="148"/>
      <c r="W19" s="148"/>
      <c r="X19" s="148"/>
      <c r="Y19" s="148"/>
    </row>
    <row r="20" spans="1:30" ht="12.75" customHeight="1" x14ac:dyDescent="0.25">
      <c r="A20" s="200"/>
      <c r="B20" s="202"/>
      <c r="C20" s="154"/>
      <c r="D20" s="150"/>
      <c r="E20" s="154"/>
      <c r="F20" s="150"/>
      <c r="G20" s="154"/>
      <c r="H20" s="150"/>
      <c r="I20" s="154"/>
      <c r="J20" s="150"/>
      <c r="K20" s="154"/>
      <c r="L20" s="150"/>
      <c r="M20" s="154"/>
      <c r="N20" s="150"/>
      <c r="O20" s="154"/>
      <c r="P20" s="150"/>
      <c r="Q20" s="154"/>
      <c r="R20" s="150"/>
      <c r="S20" s="154"/>
      <c r="T20" s="148"/>
      <c r="U20" s="148"/>
      <c r="V20" s="148"/>
      <c r="W20" s="148"/>
      <c r="X20" s="148"/>
      <c r="Y20" s="148"/>
      <c r="Z20" s="148"/>
    </row>
    <row r="21" spans="1:30" ht="12.75" customHeight="1" x14ac:dyDescent="0.25">
      <c r="A21" s="199">
        <v>10</v>
      </c>
      <c r="B21" s="201" t="s">
        <v>16</v>
      </c>
      <c r="C21" s="150"/>
      <c r="D21" s="154"/>
      <c r="E21" s="150"/>
      <c r="F21" s="154"/>
      <c r="G21" s="150"/>
      <c r="H21" s="154"/>
      <c r="I21" s="150"/>
      <c r="J21" s="154"/>
      <c r="K21" s="150"/>
      <c r="L21" s="154"/>
      <c r="M21" s="150"/>
      <c r="N21" s="154"/>
      <c r="O21" s="150"/>
      <c r="P21" s="154"/>
      <c r="Q21" s="150"/>
      <c r="R21" s="154"/>
      <c r="S21" s="148"/>
      <c r="T21" s="148"/>
      <c r="U21" s="148"/>
      <c r="V21" s="148"/>
      <c r="W21" s="148"/>
      <c r="X21" s="148"/>
      <c r="Y21" s="148"/>
      <c r="Z21" s="148"/>
    </row>
    <row r="22" spans="1:30" ht="12.75" customHeight="1" x14ac:dyDescent="0.25">
      <c r="A22" s="200"/>
      <c r="B22" s="202"/>
      <c r="C22" s="154"/>
      <c r="D22" s="150"/>
      <c r="E22" s="154"/>
      <c r="F22" s="150"/>
      <c r="G22" s="154"/>
      <c r="H22" s="150"/>
      <c r="I22" s="154"/>
      <c r="J22" s="150"/>
      <c r="K22" s="154"/>
      <c r="L22" s="150"/>
      <c r="M22" s="154"/>
      <c r="N22" s="150"/>
      <c r="O22" s="154"/>
      <c r="P22" s="150"/>
      <c r="Q22" s="154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</row>
    <row r="23" spans="1:30" ht="12.75" customHeight="1" x14ac:dyDescent="0.25">
      <c r="A23" s="199">
        <v>11</v>
      </c>
      <c r="B23" s="201" t="s">
        <v>104</v>
      </c>
      <c r="C23" s="150"/>
      <c r="D23" s="154"/>
      <c r="E23" s="150"/>
      <c r="F23" s="154"/>
      <c r="G23" s="150"/>
      <c r="H23" s="154"/>
      <c r="I23" s="150"/>
      <c r="J23" s="154"/>
      <c r="K23" s="150"/>
      <c r="L23" s="154"/>
      <c r="M23" s="150"/>
      <c r="N23" s="154"/>
      <c r="O23" s="150"/>
      <c r="P23" s="154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</row>
    <row r="24" spans="1:30" ht="12.75" customHeight="1" x14ac:dyDescent="0.25">
      <c r="A24" s="200"/>
      <c r="B24" s="202"/>
      <c r="C24" s="154"/>
      <c r="D24" s="150"/>
      <c r="E24" s="154"/>
      <c r="F24" s="150"/>
      <c r="G24" s="154"/>
      <c r="H24" s="150"/>
      <c r="I24" s="154"/>
      <c r="J24" s="150"/>
      <c r="K24" s="154"/>
      <c r="L24" s="150"/>
      <c r="M24" s="154"/>
      <c r="N24" s="150"/>
      <c r="O24" s="154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</row>
    <row r="25" spans="1:30" ht="12.75" customHeight="1" x14ac:dyDescent="0.25">
      <c r="A25" s="199">
        <v>12</v>
      </c>
      <c r="B25" s="201"/>
      <c r="C25" s="150"/>
      <c r="D25" s="154"/>
      <c r="E25" s="150"/>
      <c r="F25" s="154"/>
      <c r="G25" s="150"/>
      <c r="H25" s="154"/>
      <c r="I25" s="150"/>
      <c r="J25" s="154"/>
      <c r="K25" s="150"/>
      <c r="L25" s="154"/>
      <c r="M25" s="150"/>
      <c r="N25" s="154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</row>
    <row r="26" spans="1:30" ht="12.75" customHeight="1" x14ac:dyDescent="0.25">
      <c r="A26" s="200"/>
      <c r="B26" s="202"/>
      <c r="C26" s="154"/>
      <c r="D26" s="150"/>
      <c r="E26" s="154"/>
      <c r="F26" s="150"/>
      <c r="G26" s="154"/>
      <c r="H26" s="150"/>
      <c r="I26" s="154"/>
      <c r="J26" s="150"/>
      <c r="K26" s="154"/>
      <c r="L26" s="150"/>
      <c r="M26" s="154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</row>
    <row r="27" spans="1:30" ht="12.75" customHeight="1" x14ac:dyDescent="0.25">
      <c r="A27" s="197">
        <v>13</v>
      </c>
      <c r="B27" s="198"/>
      <c r="C27" s="150"/>
      <c r="D27" s="154"/>
      <c r="E27" s="150"/>
      <c r="F27" s="154"/>
      <c r="G27" s="150"/>
      <c r="H27" s="154"/>
      <c r="I27" s="150"/>
      <c r="J27" s="154"/>
      <c r="K27" s="150"/>
      <c r="L27" s="154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</row>
    <row r="28" spans="1:30" ht="12.75" customHeight="1" x14ac:dyDescent="0.25">
      <c r="A28" s="197"/>
      <c r="B28" s="198"/>
      <c r="C28" s="154"/>
      <c r="D28" s="150"/>
      <c r="E28" s="154"/>
      <c r="F28" s="150"/>
      <c r="G28" s="154"/>
      <c r="H28" s="150"/>
      <c r="I28" s="154"/>
      <c r="J28" s="150"/>
      <c r="K28" s="154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</row>
    <row r="29" spans="1:30" ht="12.75" customHeight="1" x14ac:dyDescent="0.25">
      <c r="A29" s="197">
        <v>14</v>
      </c>
      <c r="B29" s="198"/>
      <c r="C29" s="150"/>
      <c r="D29" s="154"/>
      <c r="E29" s="150"/>
      <c r="F29" s="154"/>
      <c r="G29" s="150"/>
      <c r="H29" s="154"/>
      <c r="I29" s="150"/>
      <c r="J29" s="154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</row>
    <row r="30" spans="1:30" ht="12.75" customHeight="1" x14ac:dyDescent="0.25">
      <c r="A30" s="197"/>
      <c r="B30" s="198"/>
      <c r="C30" s="154"/>
      <c r="D30" s="150"/>
      <c r="E30" s="154"/>
      <c r="F30" s="150"/>
      <c r="G30" s="154"/>
      <c r="H30" s="150"/>
      <c r="I30" s="154"/>
      <c r="J30" s="148"/>
      <c r="K30" s="148"/>
      <c r="L30" s="148"/>
      <c r="M30" s="148"/>
      <c r="N30" s="148"/>
      <c r="O30" s="148"/>
      <c r="P30" s="148"/>
      <c r="Q30" s="148"/>
      <c r="R30" s="203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</row>
    <row r="31" spans="1:30" ht="12.75" customHeight="1" x14ac:dyDescent="0.25">
      <c r="A31" s="197">
        <v>15</v>
      </c>
      <c r="B31" s="198"/>
      <c r="C31" s="150"/>
      <c r="D31" s="154"/>
      <c r="E31" s="150"/>
      <c r="F31" s="154"/>
      <c r="G31" s="150"/>
      <c r="H31" s="154"/>
      <c r="I31" s="148"/>
      <c r="J31" s="148"/>
      <c r="K31" s="148"/>
      <c r="L31" s="148"/>
      <c r="M31" s="148"/>
      <c r="N31" s="148"/>
      <c r="O31" s="148"/>
      <c r="P31" s="148"/>
      <c r="Q31" s="148"/>
      <c r="R31" s="203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</row>
    <row r="32" spans="1:30" ht="12.75" customHeight="1" x14ac:dyDescent="0.25">
      <c r="A32" s="197"/>
      <c r="B32" s="198"/>
      <c r="C32" s="154"/>
      <c r="D32" s="150"/>
      <c r="E32" s="154"/>
      <c r="F32" s="150"/>
      <c r="G32" s="154"/>
      <c r="L32" s="148"/>
      <c r="M32" s="148"/>
      <c r="N32" s="148"/>
      <c r="O32" s="148"/>
      <c r="P32" s="148"/>
      <c r="Q32" s="148"/>
      <c r="R32" s="203"/>
      <c r="S32" s="148"/>
      <c r="T32" s="148"/>
      <c r="U32" s="148"/>
      <c r="V32" s="148"/>
      <c r="W32" s="148"/>
      <c r="X32" s="148"/>
      <c r="Y32" s="148"/>
      <c r="Z32" s="148"/>
      <c r="AA32" s="148"/>
    </row>
    <row r="33" spans="1:27" ht="12.75" customHeight="1" x14ac:dyDescent="0.25">
      <c r="A33" s="197">
        <v>16</v>
      </c>
      <c r="B33" s="198"/>
      <c r="C33" s="150"/>
      <c r="D33" s="154"/>
      <c r="E33" s="150"/>
      <c r="F33" s="154"/>
      <c r="G33" s="148"/>
      <c r="L33" s="148"/>
      <c r="M33" s="148"/>
      <c r="N33" s="148"/>
      <c r="O33" s="148"/>
      <c r="P33" s="148"/>
      <c r="Q33" s="148"/>
      <c r="R33" s="203"/>
      <c r="S33" s="148"/>
      <c r="T33" s="148"/>
      <c r="U33" s="148"/>
      <c r="V33" s="148"/>
      <c r="W33" s="148"/>
      <c r="X33" s="148"/>
      <c r="Y33" s="148"/>
      <c r="Z33" s="148"/>
      <c r="AA33" s="148"/>
    </row>
    <row r="34" spans="1:27" ht="12.75" customHeight="1" x14ac:dyDescent="0.25">
      <c r="A34" s="197"/>
      <c r="B34" s="198"/>
      <c r="C34" s="154"/>
      <c r="D34" s="150"/>
      <c r="E34" s="154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203"/>
      <c r="S34" s="148"/>
      <c r="T34" s="148"/>
      <c r="U34" s="148"/>
      <c r="V34" s="148"/>
      <c r="W34" s="148"/>
      <c r="X34" s="148"/>
      <c r="Y34" s="148"/>
      <c r="Z34" s="148"/>
      <c r="AA34" s="148"/>
    </row>
    <row r="35" spans="1:27" ht="12.75" customHeight="1" x14ac:dyDescent="0.25">
      <c r="A35" s="197">
        <v>17</v>
      </c>
      <c r="B35" s="198"/>
      <c r="C35" s="150"/>
      <c r="D35" s="154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203"/>
      <c r="S35" s="148"/>
      <c r="T35" s="148"/>
      <c r="U35" s="148"/>
      <c r="V35" s="148"/>
      <c r="W35" s="148"/>
      <c r="X35" s="148"/>
      <c r="Y35" s="148"/>
      <c r="Z35" s="148"/>
      <c r="AA35" s="148"/>
    </row>
    <row r="36" spans="1:27" ht="12.75" customHeight="1" x14ac:dyDescent="0.25">
      <c r="A36" s="197"/>
      <c r="B36" s="198"/>
      <c r="C36" s="154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203"/>
      <c r="S36" s="148"/>
      <c r="T36" s="148"/>
      <c r="U36" s="148"/>
      <c r="V36" s="148"/>
      <c r="W36" s="148"/>
      <c r="X36" s="148"/>
      <c r="Y36" s="148"/>
      <c r="Z36" s="148"/>
      <c r="AA36" s="148"/>
    </row>
    <row r="37" spans="1:27" ht="12.75" customHeight="1" x14ac:dyDescent="0.25">
      <c r="A37" s="204"/>
      <c r="B37" s="205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203"/>
      <c r="S37" s="148"/>
      <c r="T37" s="148"/>
      <c r="U37" s="148"/>
      <c r="V37" s="148"/>
      <c r="W37" s="148"/>
      <c r="X37" s="148"/>
      <c r="Y37" s="148"/>
      <c r="Z37" s="148"/>
      <c r="AA37" s="148"/>
    </row>
    <row r="38" spans="1:27" ht="12.75" customHeight="1" x14ac:dyDescent="0.25">
      <c r="A38" s="204"/>
      <c r="B38" s="205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203"/>
      <c r="S38" s="148"/>
      <c r="T38" s="148"/>
      <c r="U38" s="148"/>
      <c r="V38" s="148"/>
      <c r="W38" s="148"/>
      <c r="X38" s="148"/>
      <c r="Y38" s="148"/>
      <c r="Z38" s="148"/>
      <c r="AA38" s="148"/>
    </row>
    <row r="39" spans="1:27" ht="12.75" customHeight="1" x14ac:dyDescent="0.25">
      <c r="A39" s="204"/>
      <c r="B39" s="205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203"/>
      <c r="S39" s="148"/>
      <c r="T39" s="148"/>
      <c r="U39" s="148"/>
      <c r="V39" s="148"/>
      <c r="W39" s="148"/>
      <c r="X39" s="148"/>
      <c r="Y39" s="148"/>
      <c r="Z39" s="148"/>
      <c r="AA39" s="148"/>
    </row>
    <row r="40" spans="1:27" ht="12.75" customHeight="1" x14ac:dyDescent="0.25">
      <c r="A40" s="204"/>
      <c r="B40" s="205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203"/>
      <c r="S40" s="148"/>
      <c r="T40" s="148"/>
      <c r="U40" s="148"/>
      <c r="V40" s="148"/>
      <c r="W40" s="148"/>
      <c r="X40" s="148"/>
      <c r="Y40" s="148"/>
      <c r="Z40" s="148"/>
      <c r="AA40" s="148"/>
    </row>
    <row r="41" spans="1:27" ht="12.75" customHeight="1" x14ac:dyDescent="0.25">
      <c r="A41" s="204"/>
      <c r="B41" s="205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</row>
    <row r="42" spans="1:27" ht="12.75" customHeight="1" x14ac:dyDescent="0.25">
      <c r="A42" s="204"/>
      <c r="B42" s="205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</row>
    <row r="43" spans="1:27" ht="12.75" customHeight="1" x14ac:dyDescent="0.25">
      <c r="A43" s="204"/>
      <c r="B43" s="205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</row>
    <row r="44" spans="1:27" ht="12.75" customHeight="1" x14ac:dyDescent="0.25">
      <c r="A44" s="204"/>
      <c r="B44" s="205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</row>
    <row r="45" spans="1:27" ht="12.75" customHeight="1" x14ac:dyDescent="0.25">
      <c r="A45" s="204"/>
      <c r="B45" s="206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</row>
    <row r="46" spans="1:27" ht="12.75" customHeight="1" x14ac:dyDescent="0.25">
      <c r="A46" s="204"/>
      <c r="B46" s="206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</row>
    <row r="47" spans="1:27" ht="12.75" customHeight="1" x14ac:dyDescent="0.25">
      <c r="A47" s="204"/>
      <c r="B47" s="206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</row>
    <row r="48" spans="1:27" ht="12.75" customHeight="1" x14ac:dyDescent="0.25">
      <c r="A48" s="204"/>
      <c r="B48" s="206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</row>
    <row r="49" spans="1:27" ht="12.75" customHeight="1" x14ac:dyDescent="0.25">
      <c r="A49" s="204"/>
      <c r="B49" s="206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</row>
    <row r="50" spans="1:27" ht="12.75" customHeight="1" x14ac:dyDescent="0.25">
      <c r="A50" s="204"/>
      <c r="B50" s="206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</row>
    <row r="51" spans="1:27" ht="12.75" customHeight="1" x14ac:dyDescent="0.25">
      <c r="A51" s="204"/>
      <c r="B51" s="206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</row>
    <row r="52" spans="1:27" ht="12.75" customHeight="1" x14ac:dyDescent="0.25">
      <c r="A52" s="204"/>
      <c r="B52" s="206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</row>
    <row r="53" spans="1:27" ht="12.75" customHeight="1" x14ac:dyDescent="0.25">
      <c r="A53" s="204"/>
      <c r="B53" s="206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</row>
    <row r="54" spans="1:27" ht="12.75" customHeight="1" x14ac:dyDescent="0.25">
      <c r="A54" s="204"/>
      <c r="B54" s="206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</row>
    <row r="55" spans="1:27" ht="12.75" customHeight="1" x14ac:dyDescent="0.25">
      <c r="A55" s="204"/>
      <c r="B55" s="206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</row>
    <row r="56" spans="1:27" ht="12.75" customHeight="1" x14ac:dyDescent="0.25">
      <c r="A56" s="204"/>
      <c r="B56" s="206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</row>
    <row r="57" spans="1:27" ht="12.75" customHeight="1" x14ac:dyDescent="0.25">
      <c r="A57" s="204"/>
      <c r="B57" s="206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</row>
    <row r="58" spans="1:27" ht="12.75" customHeight="1" x14ac:dyDescent="0.25">
      <c r="A58" s="204"/>
      <c r="B58" s="206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</row>
    <row r="59" spans="1:27" ht="12" customHeight="1" x14ac:dyDescent="0.25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</row>
    <row r="60" spans="1:27" x14ac:dyDescent="0.25">
      <c r="A60" s="148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</row>
  </sheetData>
  <mergeCells count="57">
    <mergeCell ref="A55:A56"/>
    <mergeCell ref="B55:B56"/>
    <mergeCell ref="A57:A58"/>
    <mergeCell ref="B57:B58"/>
    <mergeCell ref="A49:A50"/>
    <mergeCell ref="B49:B50"/>
    <mergeCell ref="A51:A52"/>
    <mergeCell ref="B51:B52"/>
    <mergeCell ref="A53:A54"/>
    <mergeCell ref="B53:B54"/>
    <mergeCell ref="A43:A44"/>
    <mergeCell ref="B43:B44"/>
    <mergeCell ref="A45:A46"/>
    <mergeCell ref="B45:B46"/>
    <mergeCell ref="A47:A48"/>
    <mergeCell ref="B47:B48"/>
    <mergeCell ref="A41:A42"/>
    <mergeCell ref="B41:B42"/>
    <mergeCell ref="A27:A28"/>
    <mergeCell ref="B27:B28"/>
    <mergeCell ref="A29:A30"/>
    <mergeCell ref="B29:B30"/>
    <mergeCell ref="B35:B36"/>
    <mergeCell ref="A37:A38"/>
    <mergeCell ref="B37:B38"/>
    <mergeCell ref="A39:A40"/>
    <mergeCell ref="B39:B40"/>
    <mergeCell ref="R30:R40"/>
    <mergeCell ref="A31:A32"/>
    <mergeCell ref="B31:B32"/>
    <mergeCell ref="A33:A34"/>
    <mergeCell ref="B33:B34"/>
    <mergeCell ref="A35:A36"/>
    <mergeCell ref="A21:A22"/>
    <mergeCell ref="B21:B22"/>
    <mergeCell ref="A23:A24"/>
    <mergeCell ref="B23:B24"/>
    <mergeCell ref="A25:A26"/>
    <mergeCell ref="B25:B26"/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13:A14"/>
    <mergeCell ref="B13:B14"/>
    <mergeCell ref="A3:A4"/>
    <mergeCell ref="B3:B4"/>
    <mergeCell ref="A5:A6"/>
    <mergeCell ref="B5:B6"/>
    <mergeCell ref="A7:A8"/>
    <mergeCell ref="B7:B8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PVE autom. berekenen</vt:lpstr>
      <vt:lpstr>PVE print leeg</vt:lpstr>
      <vt:lpstr>Bruto Terreinoppervlak</vt:lpstr>
      <vt:lpstr>relatieschema leeg</vt:lpstr>
      <vt:lpstr>relatieschema voorbeeld</vt:lpstr>
      <vt:lpstr>'PVE autom. berekenen'!Afdrukbereik</vt:lpstr>
      <vt:lpstr>'PVE print leeg'!Afdrukbereik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Atelier voorAF</dc:creator>
  <cp:lastModifiedBy>Jaap de Neef</cp:lastModifiedBy>
  <cp:lastPrinted>2014-12-18T16:13:44Z</cp:lastPrinted>
  <dcterms:created xsi:type="dcterms:W3CDTF">2013-09-16T18:30:34Z</dcterms:created>
  <dcterms:modified xsi:type="dcterms:W3CDTF">2017-09-13T12:48:18Z</dcterms:modified>
</cp:coreProperties>
</file>